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lavilink\Desktop\"/>
    </mc:Choice>
  </mc:AlternateContent>
  <xr:revisionPtr revIDLastSave="0" documentId="13_ncr:1_{2BD2347D-AE48-4B6E-B8EC-071472F267B6}"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G333" i="9"/>
  <c r="F333" i="9"/>
  <c r="E333" i="9"/>
  <c r="B333" i="9" s="1"/>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E321" i="9"/>
  <c r="B321" i="9" s="1"/>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F273" i="9" s="1"/>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F259" i="9" s="1"/>
  <c r="E259" i="9"/>
  <c r="M258" i="9"/>
  <c r="L258" i="9"/>
  <c r="F258" i="9"/>
  <c r="E258" i="9"/>
  <c r="B258" i="9"/>
  <c r="M257" i="9"/>
  <c r="L257" i="9"/>
  <c r="E257" i="9"/>
  <c r="M256" i="9"/>
  <c r="L256" i="9"/>
  <c r="F256" i="9"/>
  <c r="E256" i="9"/>
  <c r="B256" i="9"/>
  <c r="M255" i="9"/>
  <c r="L255" i="9"/>
  <c r="E255" i="9"/>
  <c r="M254" i="9"/>
  <c r="L254" i="9"/>
  <c r="F254" i="9"/>
  <c r="E254" i="9"/>
  <c r="B254" i="9"/>
  <c r="M253" i="9"/>
  <c r="L253" i="9"/>
  <c r="F253" i="9" s="1"/>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F236" i="9" s="1"/>
  <c r="B236" i="9" s="1"/>
  <c r="E236" i="9"/>
  <c r="M235" i="9"/>
  <c r="L235" i="9"/>
  <c r="F235" i="9" s="1"/>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E120" i="9"/>
  <c r="B120" i="9" s="1"/>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514" i="1" s="1"/>
  <c r="D118" i="6"/>
  <c r="F118" i="6" s="1"/>
  <c r="F117" i="6"/>
  <c r="F116" i="6"/>
  <c r="E115" i="6"/>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D89"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D70" i="5"/>
  <c r="D69"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H591" i="1"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69" i="1" s="1"/>
  <c r="H569" i="1" s="1"/>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H531" i="1" s="1"/>
  <c r="D537" i="4"/>
  <c r="D536" i="4" s="1"/>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E373" i="4"/>
  <c r="F372" i="4"/>
  <c r="F371" i="4"/>
  <c r="F370" i="4"/>
  <c r="F369" i="4"/>
  <c r="F368" i="4"/>
  <c r="F367" i="4"/>
  <c r="E366" i="4"/>
  <c r="E361" i="4" s="1"/>
  <c r="D356" i="1" s="1"/>
  <c r="H356" i="1" s="1"/>
  <c r="D366" i="4"/>
  <c r="F366" i="4" s="1"/>
  <c r="F365" i="4"/>
  <c r="F364" i="4"/>
  <c r="F363" i="4"/>
  <c r="E362" i="4"/>
  <c r="D362" i="4"/>
  <c r="D361" i="4" s="1"/>
  <c r="F359" i="4"/>
  <c r="E358" i="4"/>
  <c r="D358" i="4"/>
  <c r="F358" i="4" s="1"/>
  <c r="F357" i="4"/>
  <c r="F356" i="4"/>
  <c r="E355" i="4"/>
  <c r="E354" i="4" s="1"/>
  <c r="D355" i="4"/>
  <c r="F355" i="4" s="1"/>
  <c r="D354" i="4"/>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E225" i="4"/>
  <c r="D225" i="4"/>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F124" i="4"/>
  <c r="F123" i="4"/>
  <c r="F122" i="4"/>
  <c r="F121"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E49" i="4" s="1"/>
  <c r="D45" i="1" s="1"/>
  <c r="H45" i="1" s="1"/>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H27" i="3"/>
  <c r="G27" i="3"/>
  <c r="B27" i="3"/>
  <c r="G25" i="3"/>
  <c r="B25" i="3"/>
  <c r="G24" i="3"/>
  <c r="B24" i="3"/>
  <c r="H23" i="3"/>
  <c r="G23" i="3"/>
  <c r="B23" i="3"/>
  <c r="H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C1669" i="1"/>
  <c r="H1669" i="1" s="1"/>
  <c r="C1668" i="1"/>
  <c r="H1668" i="1" s="1"/>
  <c r="C1667" i="1"/>
  <c r="H1667" i="1" s="1"/>
  <c r="C1666" i="1"/>
  <c r="H1666" i="1" s="1"/>
  <c r="C1665" i="1"/>
  <c r="H1665" i="1" s="1"/>
  <c r="C1664" i="1"/>
  <c r="H1664" i="1" s="1"/>
  <c r="G1663" i="1"/>
  <c r="C1663" i="1"/>
  <c r="H1663" i="1" s="1"/>
  <c r="C1662" i="1"/>
  <c r="H1662" i="1" s="1"/>
  <c r="C1661" i="1"/>
  <c r="H1661" i="1" s="1"/>
  <c r="C1660" i="1"/>
  <c r="H1660" i="1" s="1"/>
  <c r="C1659" i="1"/>
  <c r="H1659" i="1" s="1"/>
  <c r="C1658" i="1"/>
  <c r="H1658" i="1" s="1"/>
  <c r="C1657" i="1"/>
  <c r="H1657" i="1" s="1"/>
  <c r="C1656" i="1"/>
  <c r="H1656" i="1" s="1"/>
  <c r="C1655" i="1"/>
  <c r="H1655" i="1" s="1"/>
  <c r="C1654" i="1"/>
  <c r="H1654" i="1" s="1"/>
  <c r="G1653" i="1"/>
  <c r="C1653" i="1"/>
  <c r="H1653" i="1" s="1"/>
  <c r="C1652" i="1"/>
  <c r="H1652" i="1" s="1"/>
  <c r="C1651" i="1"/>
  <c r="H1651" i="1" s="1"/>
  <c r="C1650" i="1"/>
  <c r="H1650" i="1" s="1"/>
  <c r="C1649" i="1"/>
  <c r="H1649" i="1" s="1"/>
  <c r="C1648" i="1"/>
  <c r="H1648" i="1" s="1"/>
  <c r="C1647" i="1"/>
  <c r="H1647" i="1" s="1"/>
  <c r="C1646" i="1"/>
  <c r="H1646" i="1" s="1"/>
  <c r="C1645" i="1"/>
  <c r="G1645" i="1" s="1"/>
  <c r="C1644" i="1"/>
  <c r="H1644" i="1" s="1"/>
  <c r="C1643" i="1"/>
  <c r="G1643" i="1" s="1"/>
  <c r="G1642" i="1"/>
  <c r="C1642" i="1"/>
  <c r="H1642" i="1" s="1"/>
  <c r="C1641" i="1"/>
  <c r="G1641" i="1" s="1"/>
  <c r="C1640" i="1"/>
  <c r="H1640" i="1" s="1"/>
  <c r="C1639" i="1"/>
  <c r="G1639" i="1" s="1"/>
  <c r="C1638" i="1"/>
  <c r="H1638" i="1" s="1"/>
  <c r="C1637" i="1"/>
  <c r="G1637" i="1" s="1"/>
  <c r="C1636" i="1"/>
  <c r="H1636" i="1" s="1"/>
  <c r="C1635" i="1"/>
  <c r="G1635" i="1" s="1"/>
  <c r="C1634" i="1"/>
  <c r="H1634" i="1" s="1"/>
  <c r="C1633" i="1"/>
  <c r="G1633" i="1" s="1"/>
  <c r="C1632" i="1"/>
  <c r="H1632" i="1" s="1"/>
  <c r="C1631" i="1"/>
  <c r="G1631" i="1" s="1"/>
  <c r="C1630" i="1"/>
  <c r="H1630" i="1" s="1"/>
  <c r="C1629" i="1"/>
  <c r="G1629" i="1" s="1"/>
  <c r="C1627" i="1"/>
  <c r="G1627" i="1" s="1"/>
  <c r="G1626" i="1"/>
  <c r="C1626" i="1"/>
  <c r="H1626" i="1" s="1"/>
  <c r="C1625" i="1"/>
  <c r="G1625" i="1" s="1"/>
  <c r="G1624" i="1"/>
  <c r="C1624" i="1"/>
  <c r="H1624" i="1" s="1"/>
  <c r="C1623" i="1"/>
  <c r="G1623" i="1" s="1"/>
  <c r="C1620" i="1"/>
  <c r="H1620" i="1" s="1"/>
  <c r="C1619" i="1"/>
  <c r="G1619" i="1" s="1"/>
  <c r="C1618" i="1"/>
  <c r="H1618" i="1" s="1"/>
  <c r="C1617" i="1"/>
  <c r="G1617" i="1" s="1"/>
  <c r="G1616" i="1"/>
  <c r="C1616" i="1"/>
  <c r="H1616" i="1" s="1"/>
  <c r="C1615" i="1"/>
  <c r="G1615" i="1" s="1"/>
  <c r="C1614" i="1"/>
  <c r="H1614" i="1" s="1"/>
  <c r="C1613" i="1"/>
  <c r="G1613" i="1" s="1"/>
  <c r="C1612" i="1"/>
  <c r="H1612" i="1" s="1"/>
  <c r="C1611" i="1"/>
  <c r="G1611" i="1" s="1"/>
  <c r="G1610" i="1"/>
  <c r="C1610" i="1"/>
  <c r="H1610" i="1" s="1"/>
  <c r="C1609" i="1"/>
  <c r="G1609" i="1" s="1"/>
  <c r="C1608" i="1"/>
  <c r="H1608" i="1" s="1"/>
  <c r="C1607" i="1"/>
  <c r="G1607" i="1" s="1"/>
  <c r="G1606" i="1"/>
  <c r="C1606" i="1"/>
  <c r="H1606" i="1" s="1"/>
  <c r="C1605" i="1"/>
  <c r="G1605" i="1" s="1"/>
  <c r="C1604" i="1"/>
  <c r="H1604" i="1" s="1"/>
  <c r="C1603" i="1"/>
  <c r="G1603" i="1" s="1"/>
  <c r="C1601" i="1"/>
  <c r="G1601" i="1" s="1"/>
  <c r="G1600" i="1"/>
  <c r="C1600" i="1"/>
  <c r="H1600" i="1" s="1"/>
  <c r="C1599" i="1"/>
  <c r="G1599" i="1" s="1"/>
  <c r="G1598" i="1"/>
  <c r="C1598" i="1"/>
  <c r="H1598" i="1" s="1"/>
  <c r="C1597" i="1"/>
  <c r="G1597" i="1" s="1"/>
  <c r="C1596" i="1"/>
  <c r="H1596" i="1" s="1"/>
  <c r="C1595" i="1"/>
  <c r="G1595" i="1" s="1"/>
  <c r="C1594" i="1"/>
  <c r="H1594" i="1" s="1"/>
  <c r="C1593" i="1"/>
  <c r="G1593" i="1" s="1"/>
  <c r="G1592" i="1"/>
  <c r="C1592" i="1"/>
  <c r="H1592" i="1" s="1"/>
  <c r="C1591" i="1"/>
  <c r="G1591" i="1" s="1"/>
  <c r="C1590" i="1"/>
  <c r="H1590" i="1" s="1"/>
  <c r="C1589" i="1"/>
  <c r="G1589" i="1" s="1"/>
  <c r="C1588" i="1"/>
  <c r="H1588" i="1" s="1"/>
  <c r="C1587" i="1"/>
  <c r="G1587" i="1" s="1"/>
  <c r="C1586" i="1"/>
  <c r="H1586" i="1" s="1"/>
  <c r="C1585" i="1"/>
  <c r="G1585" i="1" s="1"/>
  <c r="G1584" i="1"/>
  <c r="C1584" i="1"/>
  <c r="H1584" i="1" s="1"/>
  <c r="C1582" i="1"/>
  <c r="G1582" i="1" s="1"/>
  <c r="D1581" i="1"/>
  <c r="J1581" i="1" s="1"/>
  <c r="C1581" i="1"/>
  <c r="G1581" i="1" s="1"/>
  <c r="D1580" i="1"/>
  <c r="J1580" i="1" s="1"/>
  <c r="C1580" i="1"/>
  <c r="G1580" i="1" s="1"/>
  <c r="D1579" i="1"/>
  <c r="J1579" i="1" s="1"/>
  <c r="C1579" i="1"/>
  <c r="G1579" i="1" s="1"/>
  <c r="D1578" i="1"/>
  <c r="J1578" i="1" s="1"/>
  <c r="C1578" i="1"/>
  <c r="G1578" i="1" s="1"/>
  <c r="D1577" i="1"/>
  <c r="H1577" i="1" s="1"/>
  <c r="C1577" i="1"/>
  <c r="G1577" i="1" s="1"/>
  <c r="D1576" i="1"/>
  <c r="J1576" i="1" s="1"/>
  <c r="C1576" i="1"/>
  <c r="G1576" i="1" s="1"/>
  <c r="D1575" i="1"/>
  <c r="J1575" i="1" s="1"/>
  <c r="C1575" i="1"/>
  <c r="G1575" i="1" s="1"/>
  <c r="D1574" i="1"/>
  <c r="J1574" i="1" s="1"/>
  <c r="C1574" i="1"/>
  <c r="G1574" i="1" s="1"/>
  <c r="D1573" i="1"/>
  <c r="J1573" i="1" s="1"/>
  <c r="C1573" i="1"/>
  <c r="G1573" i="1" s="1"/>
  <c r="D1572" i="1"/>
  <c r="H1572" i="1" s="1"/>
  <c r="C1572" i="1"/>
  <c r="G1572" i="1" s="1"/>
  <c r="D1571" i="1"/>
  <c r="H1571" i="1" s="1"/>
  <c r="C1571" i="1"/>
  <c r="G1571" i="1" s="1"/>
  <c r="D1570" i="1"/>
  <c r="J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H1563" i="1" s="1"/>
  <c r="C1563" i="1"/>
  <c r="G1563" i="1" s="1"/>
  <c r="D1562" i="1"/>
  <c r="J1562" i="1" s="1"/>
  <c r="C1562" i="1"/>
  <c r="G1562" i="1" s="1"/>
  <c r="D1561" i="1"/>
  <c r="J1561" i="1" s="1"/>
  <c r="C1561" i="1"/>
  <c r="G1561" i="1" s="1"/>
  <c r="D1560" i="1"/>
  <c r="J1560" i="1" s="1"/>
  <c r="C1560" i="1"/>
  <c r="G1560" i="1" s="1"/>
  <c r="D1559" i="1"/>
  <c r="J1559" i="1" s="1"/>
  <c r="C1559" i="1"/>
  <c r="G1559" i="1" s="1"/>
  <c r="D1558" i="1"/>
  <c r="J1558" i="1" s="1"/>
  <c r="C1558" i="1"/>
  <c r="G1558" i="1" s="1"/>
  <c r="D1557" i="1"/>
  <c r="C1557" i="1"/>
  <c r="G1557" i="1" s="1"/>
  <c r="D1556" i="1"/>
  <c r="C1556" i="1"/>
  <c r="G1556" i="1" s="1"/>
  <c r="D1555" i="1"/>
  <c r="C1555" i="1"/>
  <c r="G1555" i="1" s="1"/>
  <c r="D1554" i="1"/>
  <c r="J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C1547" i="1"/>
  <c r="H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C1514" i="1"/>
  <c r="D1513" i="1"/>
  <c r="C1513" i="1"/>
  <c r="H1513" i="1" s="1"/>
  <c r="D1512" i="1"/>
  <c r="C1512" i="1"/>
  <c r="H1512" i="1" s="1"/>
  <c r="D1511" i="1"/>
  <c r="C1511" i="1"/>
  <c r="H1511" i="1" s="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D1488" i="1"/>
  <c r="C1488" i="1"/>
  <c r="H1488" i="1" s="1"/>
  <c r="D1487" i="1"/>
  <c r="C1487" i="1"/>
  <c r="H1487" i="1" s="1"/>
  <c r="D1486" i="1"/>
  <c r="C1486" i="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D1465" i="1"/>
  <c r="C1465" i="1"/>
  <c r="H1465" i="1" s="1"/>
  <c r="D1464" i="1"/>
  <c r="C1464" i="1"/>
  <c r="H1464" i="1" s="1"/>
  <c r="D1463" i="1"/>
  <c r="C1463" i="1"/>
  <c r="H1463" i="1" s="1"/>
  <c r="D1462" i="1"/>
  <c r="C1462" i="1"/>
  <c r="H1462" i="1" s="1"/>
  <c r="D1461" i="1"/>
  <c r="C1461" i="1"/>
  <c r="H1461" i="1" s="1"/>
  <c r="D1460" i="1"/>
  <c r="C1460" i="1"/>
  <c r="H1460" i="1" s="1"/>
  <c r="D1459" i="1"/>
  <c r="C1459" i="1"/>
  <c r="D1458" i="1"/>
  <c r="C1458" i="1"/>
  <c r="H1458" i="1" s="1"/>
  <c r="D1457" i="1"/>
  <c r="C1457" i="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D1441" i="1"/>
  <c r="C1441" i="1"/>
  <c r="H1441" i="1" s="1"/>
  <c r="D1440" i="1"/>
  <c r="C1440" i="1"/>
  <c r="H1440" i="1" s="1"/>
  <c r="D1439" i="1"/>
  <c r="C1439" i="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H1428" i="1" s="1"/>
  <c r="D1427" i="1"/>
  <c r="C1427" i="1"/>
  <c r="H1427" i="1" s="1"/>
  <c r="D1426" i="1"/>
  <c r="C1426" i="1"/>
  <c r="H1426" i="1" s="1"/>
  <c r="D1425" i="1"/>
  <c r="C1425" i="1"/>
  <c r="D1424" i="1"/>
  <c r="C1424" i="1"/>
  <c r="D1423" i="1"/>
  <c r="C1423" i="1"/>
  <c r="D1422" i="1"/>
  <c r="C1422" i="1"/>
  <c r="D1421" i="1"/>
  <c r="C1421" i="1"/>
  <c r="H1421" i="1" s="1"/>
  <c r="D1420" i="1"/>
  <c r="C1420" i="1"/>
  <c r="H1420" i="1" s="1"/>
  <c r="D1419" i="1"/>
  <c r="C1419" i="1"/>
  <c r="H1419" i="1" s="1"/>
  <c r="D1418" i="1"/>
  <c r="C1418" i="1"/>
  <c r="D1417" i="1"/>
  <c r="C1417" i="1"/>
  <c r="D1416" i="1"/>
  <c r="C1416" i="1"/>
  <c r="H1416" i="1" s="1"/>
  <c r="D1415" i="1"/>
  <c r="C1415" i="1"/>
  <c r="D1414" i="1"/>
  <c r="C1414" i="1"/>
  <c r="H1414" i="1" s="1"/>
  <c r="D1413" i="1"/>
  <c r="C1413" i="1"/>
  <c r="H1413" i="1" s="1"/>
  <c r="D1412" i="1"/>
  <c r="C1412" i="1"/>
  <c r="D1411" i="1"/>
  <c r="C1411" i="1"/>
  <c r="D1410" i="1"/>
  <c r="C1410" i="1"/>
  <c r="H1410" i="1" s="1"/>
  <c r="D1409" i="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D1386" i="1"/>
  <c r="C1386" i="1"/>
  <c r="H1386" i="1" s="1"/>
  <c r="D1385" i="1"/>
  <c r="C1385" i="1"/>
  <c r="D1384" i="1"/>
  <c r="C1384" i="1"/>
  <c r="H1384" i="1" s="1"/>
  <c r="D1383" i="1"/>
  <c r="C1383" i="1"/>
  <c r="D1382" i="1"/>
  <c r="C1382" i="1"/>
  <c r="D1381" i="1"/>
  <c r="C1381" i="1"/>
  <c r="D1380" i="1"/>
  <c r="C1380" i="1"/>
  <c r="H1380" i="1" s="1"/>
  <c r="D1379" i="1"/>
  <c r="C1379" i="1"/>
  <c r="H1379" i="1" s="1"/>
  <c r="D1378" i="1"/>
  <c r="C1378" i="1"/>
  <c r="H1378" i="1" s="1"/>
  <c r="D1377" i="1"/>
  <c r="C1377" i="1"/>
  <c r="D1376" i="1"/>
  <c r="C1376" i="1"/>
  <c r="D1375" i="1"/>
  <c r="C1375" i="1"/>
  <c r="D1374" i="1"/>
  <c r="C1374" i="1"/>
  <c r="H1374" i="1" s="1"/>
  <c r="D1373" i="1"/>
  <c r="C1373" i="1"/>
  <c r="D1372" i="1"/>
  <c r="C1372" i="1"/>
  <c r="H1372" i="1" s="1"/>
  <c r="D1371" i="1"/>
  <c r="C1371" i="1"/>
  <c r="D1370" i="1"/>
  <c r="C1370" i="1"/>
  <c r="D1369" i="1"/>
  <c r="C1369" i="1"/>
  <c r="D1368" i="1"/>
  <c r="C1368" i="1"/>
  <c r="D1367" i="1"/>
  <c r="C1367" i="1"/>
  <c r="D1366" i="1"/>
  <c r="C1366" i="1"/>
  <c r="H1366" i="1" s="1"/>
  <c r="D1365" i="1"/>
  <c r="C1365" i="1"/>
  <c r="D1364" i="1"/>
  <c r="C1364" i="1"/>
  <c r="H1364" i="1" s="1"/>
  <c r="D1363" i="1"/>
  <c r="C1363" i="1"/>
  <c r="D1362" i="1"/>
  <c r="C1362" i="1"/>
  <c r="H1362" i="1" s="1"/>
  <c r="D1361" i="1"/>
  <c r="C1361" i="1"/>
  <c r="H1361" i="1" s="1"/>
  <c r="D1360" i="1"/>
  <c r="C1360" i="1"/>
  <c r="D1359" i="1"/>
  <c r="C1359" i="1"/>
  <c r="D1358" i="1"/>
  <c r="C1358" i="1"/>
  <c r="H1358" i="1" s="1"/>
  <c r="D1357" i="1"/>
  <c r="C1357" i="1"/>
  <c r="H1357" i="1" s="1"/>
  <c r="D1356" i="1"/>
  <c r="C1356" i="1"/>
  <c r="D1355" i="1"/>
  <c r="C1355" i="1"/>
  <c r="H1355" i="1" s="1"/>
  <c r="D1354" i="1"/>
  <c r="C1354" i="1"/>
  <c r="H1354" i="1" s="1"/>
  <c r="D1353" i="1"/>
  <c r="C1353" i="1"/>
  <c r="D1352" i="1"/>
  <c r="C1352" i="1"/>
  <c r="H1352" i="1" s="1"/>
  <c r="D1351" i="1"/>
  <c r="C1351" i="1"/>
  <c r="H1351" i="1" s="1"/>
  <c r="D1350" i="1"/>
  <c r="C1350" i="1"/>
  <c r="H1350" i="1" s="1"/>
  <c r="D1349" i="1"/>
  <c r="C1349" i="1"/>
  <c r="D1348" i="1"/>
  <c r="C1348" i="1"/>
  <c r="D1347" i="1"/>
  <c r="C1347" i="1"/>
  <c r="H1347" i="1" s="1"/>
  <c r="D1346" i="1"/>
  <c r="C1346" i="1"/>
  <c r="H1346" i="1" s="1"/>
  <c r="D1345" i="1"/>
  <c r="C1345" i="1"/>
  <c r="D1344" i="1"/>
  <c r="C1344" i="1"/>
  <c r="H1344" i="1" s="1"/>
  <c r="D1343" i="1"/>
  <c r="C1343" i="1"/>
  <c r="H1343" i="1" s="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D1307" i="1"/>
  <c r="C1307" i="1"/>
  <c r="D1306" i="1"/>
  <c r="C1306" i="1"/>
  <c r="D1305" i="1"/>
  <c r="C1305" i="1"/>
  <c r="D1304" i="1"/>
  <c r="C1304" i="1"/>
  <c r="H1304" i="1" s="1"/>
  <c r="D1303" i="1"/>
  <c r="C1303" i="1"/>
  <c r="D1302" i="1"/>
  <c r="C1302" i="1"/>
  <c r="H1302" i="1" s="1"/>
  <c r="D1301" i="1"/>
  <c r="C1301" i="1"/>
  <c r="H1301" i="1" s="1"/>
  <c r="D1300" i="1"/>
  <c r="C1300" i="1"/>
  <c r="H1300" i="1" s="1"/>
  <c r="D1299" i="1"/>
  <c r="C1299" i="1"/>
  <c r="D1298" i="1"/>
  <c r="C1298" i="1"/>
  <c r="D1297" i="1"/>
  <c r="C1297" i="1"/>
  <c r="D1296" i="1"/>
  <c r="C1296" i="1"/>
  <c r="D1295" i="1"/>
  <c r="C1295" i="1"/>
  <c r="D1294" i="1"/>
  <c r="C1294" i="1"/>
  <c r="H1294" i="1" s="1"/>
  <c r="D1293" i="1"/>
  <c r="C1293" i="1"/>
  <c r="H1293" i="1" s="1"/>
  <c r="D1292" i="1"/>
  <c r="C1292" i="1"/>
  <c r="D1291" i="1"/>
  <c r="C1291" i="1"/>
  <c r="D1290" i="1"/>
  <c r="C1290" i="1"/>
  <c r="D1289" i="1"/>
  <c r="C1289" i="1"/>
  <c r="D1288" i="1"/>
  <c r="C1288" i="1"/>
  <c r="D1287" i="1"/>
  <c r="C1287" i="1"/>
  <c r="D1286" i="1"/>
  <c r="C1286" i="1"/>
  <c r="D1285" i="1"/>
  <c r="C1285" i="1"/>
  <c r="D1284" i="1"/>
  <c r="C1284" i="1"/>
  <c r="H1284" i="1" s="1"/>
  <c r="D1283" i="1"/>
  <c r="C1283" i="1"/>
  <c r="D1282" i="1"/>
  <c r="C1282" i="1"/>
  <c r="H1282" i="1" s="1"/>
  <c r="D1281" i="1"/>
  <c r="C1281" i="1"/>
  <c r="D1280" i="1"/>
  <c r="C1280" i="1"/>
  <c r="D1279" i="1"/>
  <c r="C1279" i="1"/>
  <c r="D1278" i="1"/>
  <c r="C1278" i="1"/>
  <c r="D1277" i="1"/>
  <c r="C1277" i="1"/>
  <c r="H1277" i="1" s="1"/>
  <c r="D1276" i="1"/>
  <c r="C1276" i="1"/>
  <c r="D1275" i="1"/>
  <c r="C1275" i="1"/>
  <c r="D1274" i="1"/>
  <c r="C1274" i="1"/>
  <c r="D1273" i="1"/>
  <c r="C1273" i="1"/>
  <c r="H1273" i="1" s="1"/>
  <c r="D1272" i="1"/>
  <c r="C1272" i="1"/>
  <c r="D1271" i="1"/>
  <c r="C1271" i="1"/>
  <c r="H1271" i="1" s="1"/>
  <c r="D1270" i="1"/>
  <c r="C1270" i="1"/>
  <c r="D1269" i="1"/>
  <c r="C1269" i="1"/>
  <c r="H1269" i="1" s="1"/>
  <c r="D1268" i="1"/>
  <c r="C1268" i="1"/>
  <c r="D1267" i="1"/>
  <c r="C1267" i="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8" i="1"/>
  <c r="C1258" i="1"/>
  <c r="H1258" i="1" s="1"/>
  <c r="D1257" i="1"/>
  <c r="C1257" i="1"/>
  <c r="D1256" i="1"/>
  <c r="C1256" i="1"/>
  <c r="D1254" i="1"/>
  <c r="C1254" i="1"/>
  <c r="H1254" i="1" s="1"/>
  <c r="D1253" i="1"/>
  <c r="C1253" i="1"/>
  <c r="D1252" i="1"/>
  <c r="C1252" i="1"/>
  <c r="D1251" i="1"/>
  <c r="C1251" i="1"/>
  <c r="H1251" i="1" s="1"/>
  <c r="D1250" i="1"/>
  <c r="C1250" i="1"/>
  <c r="D1249" i="1"/>
  <c r="C1249" i="1"/>
  <c r="H1249" i="1" s="1"/>
  <c r="D1248" i="1"/>
  <c r="C1248" i="1"/>
  <c r="D1247" i="1"/>
  <c r="C1247" i="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D1235" i="1"/>
  <c r="C1235" i="1"/>
  <c r="H1235" i="1" s="1"/>
  <c r="D1234" i="1"/>
  <c r="C1234" i="1"/>
  <c r="H1234" i="1" s="1"/>
  <c r="D1233" i="1"/>
  <c r="C1233" i="1"/>
  <c r="H1233" i="1" s="1"/>
  <c r="D1232" i="1"/>
  <c r="C1232" i="1"/>
  <c r="H1232" i="1" s="1"/>
  <c r="D1231" i="1"/>
  <c r="C1231" i="1"/>
  <c r="D1230" i="1"/>
  <c r="C1230" i="1"/>
  <c r="H1230" i="1" s="1"/>
  <c r="D1229" i="1"/>
  <c r="C1229" i="1"/>
  <c r="H1229" i="1" s="1"/>
  <c r="D1228" i="1"/>
  <c r="C1228" i="1"/>
  <c r="H1228" i="1" s="1"/>
  <c r="D1227" i="1"/>
  <c r="C1227" i="1"/>
  <c r="H1227" i="1" s="1"/>
  <c r="D1226" i="1"/>
  <c r="C1226" i="1"/>
  <c r="H1226" i="1" s="1"/>
  <c r="D1225" i="1"/>
  <c r="C1225" i="1"/>
  <c r="H1225" i="1" s="1"/>
  <c r="D1224" i="1"/>
  <c r="C1224" i="1"/>
  <c r="D1223" i="1"/>
  <c r="D1222" i="1"/>
  <c r="C1222" i="1"/>
  <c r="D1221" i="1"/>
  <c r="C1221" i="1"/>
  <c r="H1221" i="1" s="1"/>
  <c r="D1220" i="1"/>
  <c r="C1220" i="1"/>
  <c r="H1220" i="1" s="1"/>
  <c r="D1219" i="1"/>
  <c r="C1219" i="1"/>
  <c r="H1219" i="1" s="1"/>
  <c r="D1218" i="1"/>
  <c r="C1218" i="1"/>
  <c r="H1218" i="1" s="1"/>
  <c r="D1217" i="1"/>
  <c r="C1217" i="1"/>
  <c r="D1216" i="1"/>
  <c r="C1216" i="1"/>
  <c r="D1215" i="1"/>
  <c r="C1215" i="1"/>
  <c r="D1214" i="1"/>
  <c r="C1214" i="1"/>
  <c r="D1213" i="1"/>
  <c r="C1213" i="1"/>
  <c r="D1212" i="1"/>
  <c r="C1212" i="1"/>
  <c r="D1211" i="1"/>
  <c r="C1211" i="1"/>
  <c r="D1210" i="1"/>
  <c r="C1210" i="1"/>
  <c r="D1209" i="1"/>
  <c r="C1209" i="1"/>
  <c r="H1209" i="1" s="1"/>
  <c r="D1208" i="1"/>
  <c r="C1208" i="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D1194" i="1"/>
  <c r="C1194" i="1"/>
  <c r="H1194" i="1" s="1"/>
  <c r="D1193" i="1"/>
  <c r="C1193" i="1"/>
  <c r="D1192" i="1"/>
  <c r="C1192" i="1"/>
  <c r="D1191" i="1"/>
  <c r="C1191" i="1"/>
  <c r="D1190" i="1"/>
  <c r="C1190" i="1"/>
  <c r="D1189" i="1"/>
  <c r="C1189" i="1"/>
  <c r="H1189" i="1" s="1"/>
  <c r="D1188" i="1"/>
  <c r="C1188" i="1"/>
  <c r="D1187" i="1"/>
  <c r="C1187" i="1"/>
  <c r="H1187" i="1" s="1"/>
  <c r="D1186" i="1"/>
  <c r="C1186" i="1"/>
  <c r="D1185" i="1"/>
  <c r="C1185" i="1"/>
  <c r="D1184" i="1"/>
  <c r="C1184" i="1"/>
  <c r="H1184" i="1" s="1"/>
  <c r="D1183" i="1"/>
  <c r="C1183" i="1"/>
  <c r="H1183" i="1" s="1"/>
  <c r="C1182" i="1"/>
  <c r="D1179" i="1"/>
  <c r="C1179" i="1"/>
  <c r="D1178" i="1"/>
  <c r="C1178" i="1"/>
  <c r="D1177" i="1"/>
  <c r="C1177" i="1"/>
  <c r="H1177" i="1" s="1"/>
  <c r="D1176" i="1"/>
  <c r="C1176" i="1"/>
  <c r="D1175" i="1"/>
  <c r="C1175" i="1"/>
  <c r="H1175" i="1" s="1"/>
  <c r="D1174" i="1"/>
  <c r="C1174" i="1"/>
  <c r="D1173" i="1"/>
  <c r="C1173" i="1"/>
  <c r="D1172" i="1"/>
  <c r="C1172" i="1"/>
  <c r="D1171" i="1"/>
  <c r="C1171" i="1"/>
  <c r="H1171" i="1" s="1"/>
  <c r="D1170" i="1"/>
  <c r="C1170" i="1"/>
  <c r="D1169" i="1"/>
  <c r="C1169" i="1"/>
  <c r="D1168" i="1"/>
  <c r="C1168" i="1"/>
  <c r="D1167" i="1"/>
  <c r="C1167" i="1"/>
  <c r="D1166" i="1"/>
  <c r="C1166" i="1"/>
  <c r="D1165" i="1"/>
  <c r="C1165" i="1"/>
  <c r="D1164" i="1"/>
  <c r="C1164" i="1"/>
  <c r="D1163" i="1"/>
  <c r="C1163" i="1"/>
  <c r="D1162" i="1"/>
  <c r="C1162" i="1"/>
  <c r="D1161" i="1"/>
  <c r="C1161" i="1"/>
  <c r="D1160" i="1"/>
  <c r="C1160" i="1"/>
  <c r="H1160" i="1" s="1"/>
  <c r="D1159" i="1"/>
  <c r="C1159" i="1"/>
  <c r="D1158" i="1"/>
  <c r="C1158" i="1"/>
  <c r="H1158" i="1" s="1"/>
  <c r="D1157" i="1"/>
  <c r="C1157" i="1"/>
  <c r="D1156" i="1"/>
  <c r="C1156" i="1"/>
  <c r="D1155" i="1"/>
  <c r="C1155" i="1"/>
  <c r="D1154" i="1"/>
  <c r="C1154" i="1"/>
  <c r="D1153" i="1"/>
  <c r="C1153" i="1"/>
  <c r="D1152" i="1"/>
  <c r="C1152" i="1"/>
  <c r="D1151" i="1"/>
  <c r="C1151" i="1"/>
  <c r="D1150" i="1"/>
  <c r="C1150" i="1"/>
  <c r="D1149" i="1"/>
  <c r="C1149" i="1"/>
  <c r="H1149" i="1" s="1"/>
  <c r="D1148" i="1"/>
  <c r="C1148" i="1"/>
  <c r="D1147" i="1"/>
  <c r="C1147" i="1"/>
  <c r="D1146" i="1"/>
  <c r="C1146" i="1"/>
  <c r="H1146" i="1" s="1"/>
  <c r="D1145" i="1"/>
  <c r="C1145" i="1"/>
  <c r="D1144" i="1"/>
  <c r="C1144" i="1"/>
  <c r="H1144" i="1" s="1"/>
  <c r="D1143" i="1"/>
  <c r="C1143" i="1"/>
  <c r="D1142" i="1"/>
  <c r="C1142" i="1"/>
  <c r="H1142" i="1" s="1"/>
  <c r="D1141" i="1"/>
  <c r="C1141" i="1"/>
  <c r="D1140" i="1"/>
  <c r="C1140" i="1"/>
  <c r="D1139" i="1"/>
  <c r="C1139" i="1"/>
  <c r="D1138" i="1"/>
  <c r="C1138" i="1"/>
  <c r="D1137" i="1"/>
  <c r="C1137" i="1"/>
  <c r="D1136" i="1"/>
  <c r="C1136" i="1"/>
  <c r="D1135" i="1"/>
  <c r="C1135" i="1"/>
  <c r="H1135" i="1" s="1"/>
  <c r="D1134" i="1"/>
  <c r="C1134" i="1"/>
  <c r="D1133" i="1"/>
  <c r="C1133" i="1"/>
  <c r="H1133" i="1" s="1"/>
  <c r="D1132" i="1"/>
  <c r="C1132" i="1"/>
  <c r="D1131" i="1"/>
  <c r="C1131" i="1"/>
  <c r="D1130" i="1"/>
  <c r="C1130" i="1"/>
  <c r="D1129" i="1"/>
  <c r="C1129" i="1"/>
  <c r="D1128" i="1"/>
  <c r="C1128" i="1"/>
  <c r="H1128" i="1" s="1"/>
  <c r="D1127" i="1"/>
  <c r="C1127" i="1"/>
  <c r="D1126" i="1"/>
  <c r="C1126" i="1"/>
  <c r="H1126" i="1" s="1"/>
  <c r="D1125" i="1"/>
  <c r="C1125" i="1"/>
  <c r="D1124" i="1"/>
  <c r="C1124" i="1"/>
  <c r="D1123" i="1"/>
  <c r="C1123" i="1"/>
  <c r="H1123" i="1" s="1"/>
  <c r="D1122" i="1"/>
  <c r="C1122" i="1"/>
  <c r="D1121" i="1"/>
  <c r="C1121" i="1"/>
  <c r="D1120" i="1"/>
  <c r="C1120" i="1"/>
  <c r="D1119" i="1"/>
  <c r="C1119" i="1"/>
  <c r="H1119" i="1" s="1"/>
  <c r="D1118" i="1"/>
  <c r="C1118" i="1"/>
  <c r="H1118" i="1" s="1"/>
  <c r="D1117" i="1"/>
  <c r="C1117" i="1"/>
  <c r="H1117" i="1" s="1"/>
  <c r="D1116" i="1"/>
  <c r="C1116" i="1"/>
  <c r="H1116" i="1" s="1"/>
  <c r="D1115" i="1"/>
  <c r="C1115" i="1"/>
  <c r="H1115" i="1" s="1"/>
  <c r="D1114" i="1"/>
  <c r="C1114" i="1"/>
  <c r="D1113" i="1"/>
  <c r="C1113" i="1"/>
  <c r="H1113" i="1" s="1"/>
  <c r="D1112" i="1"/>
  <c r="C1112" i="1"/>
  <c r="D1111" i="1"/>
  <c r="C1111" i="1"/>
  <c r="H1111" i="1" s="1"/>
  <c r="D1110" i="1"/>
  <c r="C1110" i="1"/>
  <c r="H1110" i="1" s="1"/>
  <c r="D1109" i="1"/>
  <c r="C1109" i="1"/>
  <c r="D1108" i="1"/>
  <c r="C1108" i="1"/>
  <c r="H1108" i="1" s="1"/>
  <c r="D1107" i="1"/>
  <c r="C1107" i="1"/>
  <c r="H1107" i="1" s="1"/>
  <c r="D1106" i="1"/>
  <c r="C1106" i="1"/>
  <c r="H1106" i="1" s="1"/>
  <c r="D1105" i="1"/>
  <c r="C1105" i="1"/>
  <c r="H1105" i="1" s="1"/>
  <c r="D1104" i="1"/>
  <c r="C1104" i="1"/>
  <c r="H1104" i="1" s="1"/>
  <c r="D1103" i="1"/>
  <c r="C1103" i="1"/>
  <c r="H1103" i="1" s="1"/>
  <c r="D1102" i="1"/>
  <c r="C1102" i="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C1093" i="1"/>
  <c r="D1092" i="1"/>
  <c r="C1092" i="1"/>
  <c r="D1091" i="1"/>
  <c r="C1091" i="1"/>
  <c r="H1091" i="1" s="1"/>
  <c r="D1090" i="1"/>
  <c r="C1090" i="1"/>
  <c r="H1090" i="1" s="1"/>
  <c r="D1089" i="1"/>
  <c r="C1089" i="1"/>
  <c r="H1089" i="1" s="1"/>
  <c r="D1088" i="1"/>
  <c r="C1088" i="1"/>
  <c r="D1087" i="1"/>
  <c r="C1087" i="1"/>
  <c r="D1086" i="1"/>
  <c r="C1086" i="1"/>
  <c r="D1085" i="1"/>
  <c r="C1085" i="1"/>
  <c r="D1084" i="1"/>
  <c r="C1084" i="1"/>
  <c r="H1084" i="1" s="1"/>
  <c r="D1083" i="1"/>
  <c r="C1083" i="1"/>
  <c r="D1082" i="1"/>
  <c r="C1082" i="1"/>
  <c r="H1082" i="1" s="1"/>
  <c r="D1081" i="1"/>
  <c r="C1081" i="1"/>
  <c r="H1081" i="1" s="1"/>
  <c r="D1080" i="1"/>
  <c r="C1080" i="1"/>
  <c r="D1079" i="1"/>
  <c r="C1079" i="1"/>
  <c r="D1078" i="1"/>
  <c r="C1078" i="1"/>
  <c r="D1077" i="1"/>
  <c r="C1077" i="1"/>
  <c r="H1077" i="1" s="1"/>
  <c r="D1076" i="1"/>
  <c r="C1076" i="1"/>
  <c r="D1075" i="1"/>
  <c r="C1075" i="1"/>
  <c r="C1074" i="1"/>
  <c r="D1073" i="1"/>
  <c r="C1073" i="1"/>
  <c r="H1073" i="1" s="1"/>
  <c r="D1072" i="1"/>
  <c r="C1072" i="1"/>
  <c r="H1072" i="1" s="1"/>
  <c r="D1071" i="1"/>
  <c r="C1071" i="1"/>
  <c r="D1070" i="1"/>
  <c r="C1070" i="1"/>
  <c r="H1070" i="1" s="1"/>
  <c r="D1069" i="1"/>
  <c r="C1069" i="1"/>
  <c r="D1068" i="1"/>
  <c r="C1068" i="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H1052" i="1" s="1"/>
  <c r="D1051" i="1"/>
  <c r="C1051" i="1"/>
  <c r="H1051" i="1" s="1"/>
  <c r="D1050" i="1"/>
  <c r="H1050" i="1" s="1"/>
  <c r="C1050" i="1"/>
  <c r="G1050" i="1" s="1"/>
  <c r="D1049" i="1"/>
  <c r="H1049" i="1" s="1"/>
  <c r="C1049" i="1"/>
  <c r="G1049" i="1" s="1"/>
  <c r="D1048" i="1"/>
  <c r="H1048" i="1" s="1"/>
  <c r="C1048" i="1"/>
  <c r="G1048" i="1" s="1"/>
  <c r="D1047" i="1"/>
  <c r="H1047" i="1" s="1"/>
  <c r="C1047" i="1"/>
  <c r="G1047" i="1" s="1"/>
  <c r="D1046" i="1"/>
  <c r="H1046" i="1" s="1"/>
  <c r="C1046" i="1"/>
  <c r="D1045" i="1"/>
  <c r="H1045" i="1" s="1"/>
  <c r="C1045" i="1"/>
  <c r="G1045" i="1" s="1"/>
  <c r="D1044" i="1"/>
  <c r="H1044" i="1" s="1"/>
  <c r="C1044" i="1"/>
  <c r="D1043" i="1"/>
  <c r="H1043" i="1" s="1"/>
  <c r="C1043" i="1"/>
  <c r="G1043" i="1" s="1"/>
  <c r="D1042" i="1"/>
  <c r="H1042" i="1" s="1"/>
  <c r="C1042" i="1"/>
  <c r="G1042" i="1" s="1"/>
  <c r="D1041" i="1"/>
  <c r="H1041" i="1" s="1"/>
  <c r="C1041" i="1"/>
  <c r="G1041" i="1" s="1"/>
  <c r="D1040" i="1"/>
  <c r="H1040" i="1" s="1"/>
  <c r="C1040" i="1"/>
  <c r="D1039" i="1"/>
  <c r="H1039" i="1" s="1"/>
  <c r="C1039" i="1"/>
  <c r="D1038" i="1"/>
  <c r="H1038" i="1" s="1"/>
  <c r="C1038" i="1"/>
  <c r="G1038" i="1" s="1"/>
  <c r="D1037" i="1"/>
  <c r="H1037" i="1" s="1"/>
  <c r="C1037" i="1"/>
  <c r="G1037" i="1" s="1"/>
  <c r="D1036" i="1"/>
  <c r="H1036" i="1" s="1"/>
  <c r="C1036" i="1"/>
  <c r="G1036" i="1" s="1"/>
  <c r="D1035" i="1"/>
  <c r="H1035" i="1" s="1"/>
  <c r="C1035" i="1"/>
  <c r="D1034" i="1"/>
  <c r="H1034" i="1" s="1"/>
  <c r="C1034" i="1"/>
  <c r="D1033" i="1"/>
  <c r="H1033" i="1" s="1"/>
  <c r="C1033" i="1"/>
  <c r="D1032" i="1"/>
  <c r="H1032" i="1" s="1"/>
  <c r="C1032" i="1"/>
  <c r="D1031" i="1"/>
  <c r="H1031" i="1" s="1"/>
  <c r="C1031" i="1"/>
  <c r="D1030" i="1"/>
  <c r="H1030" i="1" s="1"/>
  <c r="C1030" i="1"/>
  <c r="D1029" i="1"/>
  <c r="H1029" i="1" s="1"/>
  <c r="C1029" i="1"/>
  <c r="G1029" i="1" s="1"/>
  <c r="D1028" i="1"/>
  <c r="H1028" i="1" s="1"/>
  <c r="C1028" i="1"/>
  <c r="D1027" i="1"/>
  <c r="H1027" i="1" s="1"/>
  <c r="C1027" i="1"/>
  <c r="D1026" i="1"/>
  <c r="H1026" i="1" s="1"/>
  <c r="C1026" i="1"/>
  <c r="D1025" i="1"/>
  <c r="H1025" i="1" s="1"/>
  <c r="C1025" i="1"/>
  <c r="D1024" i="1"/>
  <c r="H1024" i="1" s="1"/>
  <c r="C1024" i="1"/>
  <c r="D1023" i="1"/>
  <c r="H1023" i="1" s="1"/>
  <c r="C1023" i="1"/>
  <c r="D1022" i="1"/>
  <c r="H1022" i="1" s="1"/>
  <c r="C1022" i="1"/>
  <c r="G1022" i="1" s="1"/>
  <c r="D1021" i="1"/>
  <c r="H1021" i="1" s="1"/>
  <c r="C1021" i="1"/>
  <c r="G1021" i="1" s="1"/>
  <c r="D1020" i="1"/>
  <c r="H1020" i="1" s="1"/>
  <c r="C1020" i="1"/>
  <c r="G1020" i="1" s="1"/>
  <c r="D1019" i="1"/>
  <c r="H1019" i="1" s="1"/>
  <c r="C1019" i="1"/>
  <c r="G1019" i="1" s="1"/>
  <c r="D1018" i="1"/>
  <c r="H1018" i="1" s="1"/>
  <c r="C1018" i="1"/>
  <c r="C1017" i="1"/>
  <c r="D1016" i="1"/>
  <c r="H1016" i="1" s="1"/>
  <c r="C1016" i="1"/>
  <c r="G1016" i="1" s="1"/>
  <c r="D1015" i="1"/>
  <c r="H1015" i="1" s="1"/>
  <c r="C1015" i="1"/>
  <c r="G1015" i="1" s="1"/>
  <c r="D1014" i="1"/>
  <c r="H1014" i="1" s="1"/>
  <c r="C1014" i="1"/>
  <c r="G1014" i="1" s="1"/>
  <c r="D1013" i="1"/>
  <c r="H1013" i="1" s="1"/>
  <c r="C1013" i="1"/>
  <c r="C1012" i="1"/>
  <c r="D1010" i="1"/>
  <c r="H1010" i="1" s="1"/>
  <c r="C1010" i="1"/>
  <c r="D1009" i="1"/>
  <c r="H1009" i="1" s="1"/>
  <c r="C1009" i="1"/>
  <c r="G1009" i="1" s="1"/>
  <c r="D1008" i="1"/>
  <c r="H1008" i="1" s="1"/>
  <c r="C1008" i="1"/>
  <c r="D1007" i="1"/>
  <c r="H1007" i="1" s="1"/>
  <c r="C1007" i="1"/>
  <c r="G1007" i="1" s="1"/>
  <c r="D1006" i="1"/>
  <c r="H1006" i="1" s="1"/>
  <c r="C1006" i="1"/>
  <c r="D1005" i="1"/>
  <c r="H1005" i="1" s="1"/>
  <c r="C1005" i="1"/>
  <c r="D1004" i="1"/>
  <c r="H1004" i="1" s="1"/>
  <c r="C1004" i="1"/>
  <c r="D1003" i="1"/>
  <c r="H1003" i="1" s="1"/>
  <c r="C1003" i="1"/>
  <c r="G1003" i="1" s="1"/>
  <c r="D1002" i="1"/>
  <c r="H1002" i="1" s="1"/>
  <c r="C1002" i="1"/>
  <c r="D1001" i="1"/>
  <c r="H1001" i="1" s="1"/>
  <c r="C1001" i="1"/>
  <c r="G1001" i="1" s="1"/>
  <c r="D1000" i="1"/>
  <c r="H1000" i="1" s="1"/>
  <c r="C1000" i="1"/>
  <c r="D999" i="1"/>
  <c r="H999" i="1" s="1"/>
  <c r="C999" i="1"/>
  <c r="D998" i="1"/>
  <c r="H998" i="1" s="1"/>
  <c r="C998" i="1"/>
  <c r="D997" i="1"/>
  <c r="H997" i="1" s="1"/>
  <c r="C997" i="1"/>
  <c r="G997" i="1" s="1"/>
  <c r="D996" i="1"/>
  <c r="H996" i="1" s="1"/>
  <c r="C996" i="1"/>
  <c r="D995" i="1"/>
  <c r="H995" i="1" s="1"/>
  <c r="C995" i="1"/>
  <c r="D994" i="1"/>
  <c r="H994" i="1" s="1"/>
  <c r="C994" i="1"/>
  <c r="D993" i="1"/>
  <c r="H993" i="1" s="1"/>
  <c r="C993" i="1"/>
  <c r="G993" i="1" s="1"/>
  <c r="D992" i="1"/>
  <c r="H992" i="1" s="1"/>
  <c r="C992" i="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D985" i="1"/>
  <c r="H985" i="1" s="1"/>
  <c r="C985" i="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D977" i="1"/>
  <c r="H977" i="1" s="1"/>
  <c r="C977" i="1"/>
  <c r="D976" i="1"/>
  <c r="H976" i="1" s="1"/>
  <c r="C976" i="1"/>
  <c r="D975" i="1"/>
  <c r="H975" i="1" s="1"/>
  <c r="C975" i="1"/>
  <c r="G975" i="1" s="1"/>
  <c r="D974" i="1"/>
  <c r="H974" i="1" s="1"/>
  <c r="C974" i="1"/>
  <c r="D973" i="1"/>
  <c r="H973" i="1" s="1"/>
  <c r="C973" i="1"/>
  <c r="G973" i="1" s="1"/>
  <c r="D972" i="1"/>
  <c r="H972" i="1" s="1"/>
  <c r="C972" i="1"/>
  <c r="D971" i="1"/>
  <c r="H971" i="1" s="1"/>
  <c r="C971" i="1"/>
  <c r="G971" i="1" s="1"/>
  <c r="D970" i="1"/>
  <c r="H970" i="1" s="1"/>
  <c r="C970" i="1"/>
  <c r="D969" i="1"/>
  <c r="H969" i="1" s="1"/>
  <c r="C969" i="1"/>
  <c r="D968" i="1"/>
  <c r="H968" i="1" s="1"/>
  <c r="C968" i="1"/>
  <c r="D967" i="1"/>
  <c r="H967" i="1" s="1"/>
  <c r="C967" i="1"/>
  <c r="G967" i="1" s="1"/>
  <c r="D966" i="1"/>
  <c r="H966" i="1" s="1"/>
  <c r="C966" i="1"/>
  <c r="G966" i="1" s="1"/>
  <c r="D965" i="1"/>
  <c r="H965" i="1" s="1"/>
  <c r="C965" i="1"/>
  <c r="G965" i="1" s="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G947" i="1" s="1"/>
  <c r="D946" i="1"/>
  <c r="H946" i="1" s="1"/>
  <c r="C946" i="1"/>
  <c r="G946" i="1" s="1"/>
  <c r="D945" i="1"/>
  <c r="H945" i="1" s="1"/>
  <c r="C945" i="1"/>
  <c r="G945" i="1" s="1"/>
  <c r="D944" i="1"/>
  <c r="H944" i="1" s="1"/>
  <c r="C944" i="1"/>
  <c r="D943" i="1"/>
  <c r="H943" i="1" s="1"/>
  <c r="C943" i="1"/>
  <c r="G943" i="1" s="1"/>
  <c r="D942" i="1"/>
  <c r="H942" i="1" s="1"/>
  <c r="C942" i="1"/>
  <c r="D941" i="1"/>
  <c r="H941" i="1" s="1"/>
  <c r="C941" i="1"/>
  <c r="G941" i="1" s="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G933" i="1" s="1"/>
  <c r="D932" i="1"/>
  <c r="H932" i="1" s="1"/>
  <c r="C932" i="1"/>
  <c r="D931" i="1"/>
  <c r="H931" i="1" s="1"/>
  <c r="C931" i="1"/>
  <c r="G931" i="1" s="1"/>
  <c r="D930" i="1"/>
  <c r="H930" i="1" s="1"/>
  <c r="C930" i="1"/>
  <c r="G930" i="1" s="1"/>
  <c r="D929" i="1"/>
  <c r="H929" i="1" s="1"/>
  <c r="C929" i="1"/>
  <c r="G929" i="1" s="1"/>
  <c r="D928" i="1"/>
  <c r="H928" i="1" s="1"/>
  <c r="C928" i="1"/>
  <c r="D927" i="1"/>
  <c r="H927" i="1" s="1"/>
  <c r="C927" i="1"/>
  <c r="G927" i="1" s="1"/>
  <c r="D926" i="1"/>
  <c r="H926" i="1" s="1"/>
  <c r="C926" i="1"/>
  <c r="G926" i="1" s="1"/>
  <c r="D925" i="1"/>
  <c r="H925" i="1" s="1"/>
  <c r="C925" i="1"/>
  <c r="G925" i="1" s="1"/>
  <c r="D924" i="1"/>
  <c r="H924" i="1" s="1"/>
  <c r="C924" i="1"/>
  <c r="D923" i="1"/>
  <c r="H923" i="1" s="1"/>
  <c r="C923" i="1"/>
  <c r="G923" i="1" s="1"/>
  <c r="D922" i="1"/>
  <c r="H922" i="1" s="1"/>
  <c r="C922" i="1"/>
  <c r="G922" i="1" s="1"/>
  <c r="D921" i="1"/>
  <c r="H921" i="1" s="1"/>
  <c r="C921" i="1"/>
  <c r="D920" i="1"/>
  <c r="H920" i="1" s="1"/>
  <c r="C920" i="1"/>
  <c r="G920" i="1" s="1"/>
  <c r="D919" i="1"/>
  <c r="H919" i="1" s="1"/>
  <c r="C919" i="1"/>
  <c r="D918" i="1"/>
  <c r="H918" i="1" s="1"/>
  <c r="C918" i="1"/>
  <c r="D917" i="1"/>
  <c r="H917" i="1" s="1"/>
  <c r="C917" i="1"/>
  <c r="D916" i="1"/>
  <c r="H916" i="1" s="1"/>
  <c r="C916" i="1"/>
  <c r="D915" i="1"/>
  <c r="H915" i="1" s="1"/>
  <c r="C915" i="1"/>
  <c r="G915" i="1" s="1"/>
  <c r="D914" i="1"/>
  <c r="H914" i="1" s="1"/>
  <c r="C914" i="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D905" i="1"/>
  <c r="H905" i="1" s="1"/>
  <c r="C905" i="1"/>
  <c r="G905" i="1" s="1"/>
  <c r="D904" i="1"/>
  <c r="H904" i="1" s="1"/>
  <c r="C904" i="1"/>
  <c r="G904" i="1" s="1"/>
  <c r="D903" i="1"/>
  <c r="H903" i="1" s="1"/>
  <c r="C903" i="1"/>
  <c r="G903" i="1" s="1"/>
  <c r="D902" i="1"/>
  <c r="H902" i="1" s="1"/>
  <c r="C902" i="1"/>
  <c r="D901" i="1"/>
  <c r="H901" i="1" s="1"/>
  <c r="C901" i="1"/>
  <c r="D900" i="1"/>
  <c r="H900" i="1" s="1"/>
  <c r="C900" i="1"/>
  <c r="H899" i="1"/>
  <c r="D899" i="1"/>
  <c r="C899" i="1"/>
  <c r="G899" i="1" s="1"/>
  <c r="D898" i="1"/>
  <c r="H898" i="1" s="1"/>
  <c r="C898" i="1"/>
  <c r="D897" i="1"/>
  <c r="H897" i="1" s="1"/>
  <c r="C897" i="1"/>
  <c r="D896" i="1"/>
  <c r="H896" i="1" s="1"/>
  <c r="C896" i="1"/>
  <c r="H895" i="1"/>
  <c r="D895" i="1"/>
  <c r="C895" i="1"/>
  <c r="G895" i="1" s="1"/>
  <c r="D894" i="1"/>
  <c r="H894" i="1" s="1"/>
  <c r="C894" i="1"/>
  <c r="D893" i="1"/>
  <c r="H893" i="1" s="1"/>
  <c r="C893" i="1"/>
  <c r="D892" i="1"/>
  <c r="H892" i="1" s="1"/>
  <c r="C892" i="1"/>
  <c r="D891" i="1"/>
  <c r="H891" i="1" s="1"/>
  <c r="C891" i="1"/>
  <c r="G891" i="1" s="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H881" i="1"/>
  <c r="D881" i="1"/>
  <c r="C881" i="1"/>
  <c r="G881" i="1" s="1"/>
  <c r="D880" i="1"/>
  <c r="H880" i="1" s="1"/>
  <c r="C880" i="1"/>
  <c r="D879" i="1"/>
  <c r="H879" i="1" s="1"/>
  <c r="C879" i="1"/>
  <c r="D878" i="1"/>
  <c r="H878" i="1" s="1"/>
  <c r="C878" i="1"/>
  <c r="D877" i="1"/>
  <c r="H877" i="1" s="1"/>
  <c r="C877" i="1"/>
  <c r="G877" i="1" s="1"/>
  <c r="D876" i="1"/>
  <c r="H876" i="1" s="1"/>
  <c r="C876" i="1"/>
  <c r="D875" i="1"/>
  <c r="H875" i="1" s="1"/>
  <c r="C875" i="1"/>
  <c r="D874" i="1"/>
  <c r="H874" i="1" s="1"/>
  <c r="C874" i="1"/>
  <c r="H873" i="1"/>
  <c r="D873" i="1"/>
  <c r="C873" i="1"/>
  <c r="G873" i="1" s="1"/>
  <c r="D872" i="1"/>
  <c r="H872" i="1" s="1"/>
  <c r="C872" i="1"/>
  <c r="H871" i="1"/>
  <c r="D871" i="1"/>
  <c r="C871" i="1"/>
  <c r="G871" i="1" s="1"/>
  <c r="D870" i="1"/>
  <c r="H870" i="1" s="1"/>
  <c r="C870" i="1"/>
  <c r="D869" i="1"/>
  <c r="H869" i="1" s="1"/>
  <c r="C869" i="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D861" i="1"/>
  <c r="H861" i="1" s="1"/>
  <c r="C861" i="1"/>
  <c r="D860" i="1"/>
  <c r="H860" i="1" s="1"/>
  <c r="C860" i="1"/>
  <c r="H859" i="1"/>
  <c r="D859" i="1"/>
  <c r="C859" i="1"/>
  <c r="G859" i="1" s="1"/>
  <c r="D858" i="1"/>
  <c r="H858" i="1" s="1"/>
  <c r="C858" i="1"/>
  <c r="D857" i="1"/>
  <c r="H857" i="1" s="1"/>
  <c r="C857" i="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D849" i="1"/>
  <c r="H849" i="1" s="1"/>
  <c r="C849" i="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D839" i="1"/>
  <c r="H839" i="1" s="1"/>
  <c r="C839" i="1"/>
  <c r="D838" i="1"/>
  <c r="H838" i="1" s="1"/>
  <c r="C838" i="1"/>
  <c r="D837" i="1"/>
  <c r="H837" i="1" s="1"/>
  <c r="C837" i="1"/>
  <c r="D836" i="1"/>
  <c r="H836" i="1" s="1"/>
  <c r="C836" i="1"/>
  <c r="H835" i="1"/>
  <c r="D835" i="1"/>
  <c r="C835" i="1"/>
  <c r="G835" i="1" s="1"/>
  <c r="D834" i="1"/>
  <c r="H834" i="1" s="1"/>
  <c r="C834" i="1"/>
  <c r="H833" i="1"/>
  <c r="D833" i="1"/>
  <c r="C833" i="1"/>
  <c r="G833" i="1" s="1"/>
  <c r="D832" i="1"/>
  <c r="H832" i="1" s="1"/>
  <c r="C832" i="1"/>
  <c r="D831" i="1"/>
  <c r="H831" i="1" s="1"/>
  <c r="C831" i="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D823" i="1"/>
  <c r="H823" i="1" s="1"/>
  <c r="C823" i="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D813" i="1"/>
  <c r="H813" i="1" s="1"/>
  <c r="C813" i="1"/>
  <c r="D812" i="1"/>
  <c r="H812" i="1" s="1"/>
  <c r="C812" i="1"/>
  <c r="H811" i="1"/>
  <c r="D811" i="1"/>
  <c r="C811" i="1"/>
  <c r="G811" i="1" s="1"/>
  <c r="D810" i="1"/>
  <c r="H810" i="1" s="1"/>
  <c r="C810" i="1"/>
  <c r="D809" i="1"/>
  <c r="H809" i="1" s="1"/>
  <c r="C809" i="1"/>
  <c r="D808" i="1"/>
  <c r="H808" i="1" s="1"/>
  <c r="C808" i="1"/>
  <c r="H807" i="1"/>
  <c r="D807" i="1"/>
  <c r="C807" i="1"/>
  <c r="G807" i="1" s="1"/>
  <c r="D806" i="1"/>
  <c r="H806" i="1" s="1"/>
  <c r="C806" i="1"/>
  <c r="D805" i="1"/>
  <c r="H805" i="1" s="1"/>
  <c r="C805" i="1"/>
  <c r="D804" i="1"/>
  <c r="H804" i="1" s="1"/>
  <c r="C804" i="1"/>
  <c r="H803" i="1"/>
  <c r="D803" i="1"/>
  <c r="C803" i="1"/>
  <c r="G803" i="1" s="1"/>
  <c r="D802" i="1"/>
  <c r="H802" i="1" s="1"/>
  <c r="C802" i="1"/>
  <c r="D801" i="1"/>
  <c r="H801" i="1" s="1"/>
  <c r="C801" i="1"/>
  <c r="D800" i="1"/>
  <c r="H800" i="1" s="1"/>
  <c r="C800" i="1"/>
  <c r="D799" i="1"/>
  <c r="H799" i="1" s="1"/>
  <c r="C799" i="1"/>
  <c r="D798" i="1"/>
  <c r="H798" i="1" s="1"/>
  <c r="C798" i="1"/>
  <c r="D797" i="1"/>
  <c r="H797" i="1" s="1"/>
  <c r="C797" i="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D789" i="1"/>
  <c r="H789" i="1" s="1"/>
  <c r="C789" i="1"/>
  <c r="D788" i="1"/>
  <c r="H788" i="1" s="1"/>
  <c r="C788" i="1"/>
  <c r="H787" i="1"/>
  <c r="D787" i="1"/>
  <c r="C787" i="1"/>
  <c r="G787" i="1" s="1"/>
  <c r="D786" i="1"/>
  <c r="H786" i="1" s="1"/>
  <c r="C786" i="1"/>
  <c r="D785" i="1"/>
  <c r="H785" i="1" s="1"/>
  <c r="C785" i="1"/>
  <c r="D784" i="1"/>
  <c r="H784" i="1" s="1"/>
  <c r="C784" i="1"/>
  <c r="H783" i="1"/>
  <c r="D783" i="1"/>
  <c r="C783" i="1"/>
  <c r="G783" i="1" s="1"/>
  <c r="D782" i="1"/>
  <c r="H782" i="1" s="1"/>
  <c r="C782" i="1"/>
  <c r="H781" i="1"/>
  <c r="D781" i="1"/>
  <c r="C781" i="1"/>
  <c r="G781" i="1" s="1"/>
  <c r="D780" i="1"/>
  <c r="H780" i="1" s="1"/>
  <c r="C780" i="1"/>
  <c r="D779" i="1"/>
  <c r="H779" i="1" s="1"/>
  <c r="C779" i="1"/>
  <c r="G779" i="1" s="1"/>
  <c r="D778" i="1"/>
  <c r="H778" i="1" s="1"/>
  <c r="C778" i="1"/>
  <c r="D777" i="1"/>
  <c r="H777" i="1" s="1"/>
  <c r="C777" i="1"/>
  <c r="D776" i="1"/>
  <c r="H776" i="1" s="1"/>
  <c r="C776" i="1"/>
  <c r="H775" i="1"/>
  <c r="D775" i="1"/>
  <c r="C775" i="1"/>
  <c r="G775" i="1" s="1"/>
  <c r="D774" i="1"/>
  <c r="H774" i="1" s="1"/>
  <c r="C774" i="1"/>
  <c r="D773" i="1"/>
  <c r="H773" i="1" s="1"/>
  <c r="C773" i="1"/>
  <c r="D772" i="1"/>
  <c r="H772" i="1" s="1"/>
  <c r="C772" i="1"/>
  <c r="H771" i="1"/>
  <c r="D771" i="1"/>
  <c r="C771" i="1"/>
  <c r="G771" i="1" s="1"/>
  <c r="D770" i="1"/>
  <c r="H770" i="1" s="1"/>
  <c r="C770" i="1"/>
  <c r="D769" i="1"/>
  <c r="H769" i="1" s="1"/>
  <c r="C769" i="1"/>
  <c r="D768" i="1"/>
  <c r="H768" i="1" s="1"/>
  <c r="C768" i="1"/>
  <c r="D767" i="1"/>
  <c r="H767" i="1" s="1"/>
  <c r="C767" i="1"/>
  <c r="G767" i="1" s="1"/>
  <c r="D766" i="1"/>
  <c r="H766" i="1" s="1"/>
  <c r="C766" i="1"/>
  <c r="H765" i="1"/>
  <c r="D765" i="1"/>
  <c r="C765" i="1"/>
  <c r="G765" i="1" s="1"/>
  <c r="D764" i="1"/>
  <c r="H764" i="1" s="1"/>
  <c r="C764" i="1"/>
  <c r="D763" i="1"/>
  <c r="H763" i="1" s="1"/>
  <c r="C763" i="1"/>
  <c r="D762" i="1"/>
  <c r="H762" i="1" s="1"/>
  <c r="C762" i="1"/>
  <c r="D761" i="1"/>
  <c r="H761" i="1" s="1"/>
  <c r="C761" i="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D741" i="1"/>
  <c r="H741" i="1" s="1"/>
  <c r="C741" i="1"/>
  <c r="D740" i="1"/>
  <c r="H740" i="1" s="1"/>
  <c r="C740" i="1"/>
  <c r="D739" i="1"/>
  <c r="H739" i="1" s="1"/>
  <c r="C739" i="1"/>
  <c r="D738" i="1"/>
  <c r="H738" i="1" s="1"/>
  <c r="C738" i="1"/>
  <c r="D737" i="1"/>
  <c r="H737" i="1" s="1"/>
  <c r="C737" i="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D727" i="1"/>
  <c r="H727" i="1" s="1"/>
  <c r="C727" i="1"/>
  <c r="D726" i="1"/>
  <c r="H726" i="1" s="1"/>
  <c r="C726" i="1"/>
  <c r="H725" i="1"/>
  <c r="D725" i="1"/>
  <c r="C725" i="1"/>
  <c r="G725" i="1" s="1"/>
  <c r="D724" i="1"/>
  <c r="H724" i="1" s="1"/>
  <c r="C724" i="1"/>
  <c r="H723" i="1"/>
  <c r="D723" i="1"/>
  <c r="C723" i="1"/>
  <c r="G723" i="1" s="1"/>
  <c r="D722" i="1"/>
  <c r="H722" i="1" s="1"/>
  <c r="C722" i="1"/>
  <c r="D721" i="1"/>
  <c r="H721" i="1" s="1"/>
  <c r="C721" i="1"/>
  <c r="D720" i="1"/>
  <c r="H720" i="1" s="1"/>
  <c r="C720" i="1"/>
  <c r="H719" i="1"/>
  <c r="D719" i="1"/>
  <c r="C719" i="1"/>
  <c r="G719" i="1" s="1"/>
  <c r="D718" i="1"/>
  <c r="H718" i="1" s="1"/>
  <c r="C718" i="1"/>
  <c r="D717" i="1"/>
  <c r="H717" i="1" s="1"/>
  <c r="C717" i="1"/>
  <c r="G717" i="1" s="1"/>
  <c r="D716" i="1"/>
  <c r="H716" i="1" s="1"/>
  <c r="C716" i="1"/>
  <c r="D715" i="1"/>
  <c r="H715" i="1" s="1"/>
  <c r="C715" i="1"/>
  <c r="D714" i="1"/>
  <c r="H714" i="1" s="1"/>
  <c r="C714" i="1"/>
  <c r="D713" i="1"/>
  <c r="H713" i="1" s="1"/>
  <c r="C713" i="1"/>
  <c r="D712" i="1"/>
  <c r="H712" i="1" s="1"/>
  <c r="C712" i="1"/>
  <c r="H711" i="1"/>
  <c r="D711" i="1"/>
  <c r="C711" i="1"/>
  <c r="G711" i="1" s="1"/>
  <c r="D710" i="1"/>
  <c r="H710" i="1" s="1"/>
  <c r="C710" i="1"/>
  <c r="D709" i="1"/>
  <c r="H709" i="1" s="1"/>
  <c r="C709" i="1"/>
  <c r="D708" i="1"/>
  <c r="H708" i="1" s="1"/>
  <c r="C708" i="1"/>
  <c r="D707" i="1"/>
  <c r="H707" i="1" s="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D699" i="1"/>
  <c r="H699" i="1" s="1"/>
  <c r="C699" i="1"/>
  <c r="D698" i="1"/>
  <c r="H698" i="1" s="1"/>
  <c r="C698" i="1"/>
  <c r="D697" i="1"/>
  <c r="H697" i="1" s="1"/>
  <c r="C697" i="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D687" i="1"/>
  <c r="H687" i="1" s="1"/>
  <c r="C687" i="1"/>
  <c r="D686" i="1"/>
  <c r="H686" i="1" s="1"/>
  <c r="C686" i="1"/>
  <c r="D685" i="1"/>
  <c r="H685" i="1" s="1"/>
  <c r="C685" i="1"/>
  <c r="D684" i="1"/>
  <c r="H684" i="1" s="1"/>
  <c r="C684" i="1"/>
  <c r="H683" i="1"/>
  <c r="D683" i="1"/>
  <c r="C683" i="1"/>
  <c r="G683" i="1" s="1"/>
  <c r="D682" i="1"/>
  <c r="H682" i="1" s="1"/>
  <c r="C682" i="1"/>
  <c r="D681" i="1"/>
  <c r="H681" i="1" s="1"/>
  <c r="C681" i="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D667" i="1"/>
  <c r="H667" i="1" s="1"/>
  <c r="C667" i="1"/>
  <c r="D666" i="1"/>
  <c r="H666" i="1" s="1"/>
  <c r="C666" i="1"/>
  <c r="D665" i="1"/>
  <c r="H665" i="1" s="1"/>
  <c r="C665" i="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H651" i="1"/>
  <c r="D651" i="1"/>
  <c r="C651" i="1"/>
  <c r="G651" i="1" s="1"/>
  <c r="D650" i="1"/>
  <c r="H650" i="1" s="1"/>
  <c r="C650" i="1"/>
  <c r="H649" i="1"/>
  <c r="D649" i="1"/>
  <c r="C649" i="1"/>
  <c r="G649" i="1" s="1"/>
  <c r="D648" i="1"/>
  <c r="H648" i="1" s="1"/>
  <c r="C648" i="1"/>
  <c r="D647" i="1"/>
  <c r="H647" i="1" s="1"/>
  <c r="C647" i="1"/>
  <c r="G647" i="1" s="1"/>
  <c r="D646" i="1"/>
  <c r="H646" i="1" s="1"/>
  <c r="C646" i="1"/>
  <c r="H645" i="1"/>
  <c r="D645" i="1"/>
  <c r="C645" i="1"/>
  <c r="G645" i="1" s="1"/>
  <c r="C642" i="1"/>
  <c r="H641" i="1"/>
  <c r="D641" i="1"/>
  <c r="C641" i="1"/>
  <c r="G641" i="1" s="1"/>
  <c r="D636" i="1"/>
  <c r="H636" i="1" s="1"/>
  <c r="C636" i="1"/>
  <c r="D635" i="1"/>
  <c r="H635" i="1" s="1"/>
  <c r="C635" i="1"/>
  <c r="G635" i="1" s="1"/>
  <c r="D632" i="1"/>
  <c r="H632" i="1" s="1"/>
  <c r="C632" i="1"/>
  <c r="H631" i="1"/>
  <c r="D631" i="1"/>
  <c r="C631" i="1"/>
  <c r="G631" i="1" s="1"/>
  <c r="D630" i="1"/>
  <c r="H630" i="1" s="1"/>
  <c r="C630" i="1"/>
  <c r="H629" i="1"/>
  <c r="D629" i="1"/>
  <c r="C629" i="1"/>
  <c r="G629" i="1" s="1"/>
  <c r="D628" i="1"/>
  <c r="H628" i="1" s="1"/>
  <c r="C628" i="1"/>
  <c r="D627" i="1"/>
  <c r="H627" i="1" s="1"/>
  <c r="C627" i="1"/>
  <c r="G627" i="1" s="1"/>
  <c r="D626" i="1"/>
  <c r="H626" i="1" s="1"/>
  <c r="C626" i="1"/>
  <c r="H625" i="1"/>
  <c r="D625" i="1"/>
  <c r="C625" i="1"/>
  <c r="G625" i="1" s="1"/>
  <c r="D624" i="1"/>
  <c r="H624" i="1" s="1"/>
  <c r="C624" i="1"/>
  <c r="D623" i="1"/>
  <c r="H623" i="1" s="1"/>
  <c r="C623" i="1"/>
  <c r="D622" i="1"/>
  <c r="H622" i="1" s="1"/>
  <c r="C622" i="1"/>
  <c r="D621" i="1"/>
  <c r="H621" i="1" s="1"/>
  <c r="C621" i="1"/>
  <c r="G621" i="1" s="1"/>
  <c r="D620" i="1"/>
  <c r="H620" i="1" s="1"/>
  <c r="C620" i="1"/>
  <c r="D619" i="1"/>
  <c r="H619" i="1" s="1"/>
  <c r="C619" i="1"/>
  <c r="D618" i="1"/>
  <c r="H618" i="1" s="1"/>
  <c r="C618" i="1"/>
  <c r="H617" i="1"/>
  <c r="D617" i="1"/>
  <c r="C617" i="1"/>
  <c r="G617" i="1" s="1"/>
  <c r="D616" i="1"/>
  <c r="H616" i="1" s="1"/>
  <c r="C616" i="1"/>
  <c r="D615" i="1"/>
  <c r="H615" i="1" s="1"/>
  <c r="C615" i="1"/>
  <c r="D614" i="1"/>
  <c r="H614" i="1" s="1"/>
  <c r="C614" i="1"/>
  <c r="H613" i="1"/>
  <c r="D613" i="1"/>
  <c r="C613" i="1"/>
  <c r="G613" i="1" s="1"/>
  <c r="D612" i="1"/>
  <c r="H612" i="1" s="1"/>
  <c r="C612" i="1"/>
  <c r="D611" i="1"/>
  <c r="H611" i="1" s="1"/>
  <c r="C611" i="1"/>
  <c r="C610" i="1"/>
  <c r="D609" i="1"/>
  <c r="H609" i="1" s="1"/>
  <c r="C609" i="1"/>
  <c r="D608" i="1"/>
  <c r="H608" i="1" s="1"/>
  <c r="C608" i="1"/>
  <c r="H607" i="1"/>
  <c r="D607" i="1"/>
  <c r="C607" i="1"/>
  <c r="G607" i="1" s="1"/>
  <c r="D606" i="1"/>
  <c r="H606" i="1" s="1"/>
  <c r="C606" i="1"/>
  <c r="H605" i="1"/>
  <c r="D605" i="1"/>
  <c r="C605" i="1"/>
  <c r="G605" i="1" s="1"/>
  <c r="D604" i="1"/>
  <c r="H604" i="1" s="1"/>
  <c r="C604" i="1"/>
  <c r="D603" i="1"/>
  <c r="H603" i="1" s="1"/>
  <c r="C603" i="1"/>
  <c r="D602" i="1"/>
  <c r="H602" i="1" s="1"/>
  <c r="C602" i="1"/>
  <c r="H601" i="1"/>
  <c r="D601" i="1"/>
  <c r="C601" i="1"/>
  <c r="G601" i="1" s="1"/>
  <c r="D600" i="1"/>
  <c r="H600" i="1" s="1"/>
  <c r="C600" i="1"/>
  <c r="H599" i="1"/>
  <c r="D599" i="1"/>
  <c r="C599" i="1"/>
  <c r="G599" i="1" s="1"/>
  <c r="D598" i="1"/>
  <c r="H598" i="1" s="1"/>
  <c r="C598" i="1"/>
  <c r="D597" i="1"/>
  <c r="H597" i="1" s="1"/>
  <c r="C597" i="1"/>
  <c r="D596" i="1"/>
  <c r="H596" i="1" s="1"/>
  <c r="C596" i="1"/>
  <c r="H595" i="1"/>
  <c r="D595" i="1"/>
  <c r="C595" i="1"/>
  <c r="G595" i="1" s="1"/>
  <c r="D594" i="1"/>
  <c r="H594" i="1" s="1"/>
  <c r="C594" i="1"/>
  <c r="H593" i="1"/>
  <c r="D593" i="1"/>
  <c r="C593" i="1"/>
  <c r="G593" i="1" s="1"/>
  <c r="D592" i="1"/>
  <c r="H592" i="1" s="1"/>
  <c r="C592" i="1"/>
  <c r="C591" i="1"/>
  <c r="D590" i="1"/>
  <c r="H590" i="1" s="1"/>
  <c r="C590" i="1"/>
  <c r="H589" i="1"/>
  <c r="D589" i="1"/>
  <c r="C589" i="1"/>
  <c r="G589" i="1" s="1"/>
  <c r="D588" i="1"/>
  <c r="H588" i="1" s="1"/>
  <c r="C588" i="1"/>
  <c r="D587" i="1"/>
  <c r="H587" i="1" s="1"/>
  <c r="C587" i="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D579" i="1"/>
  <c r="H579" i="1" s="1"/>
  <c r="C579" i="1"/>
  <c r="G579" i="1" s="1"/>
  <c r="D578" i="1"/>
  <c r="H578" i="1" s="1"/>
  <c r="C578" i="1"/>
  <c r="H577" i="1"/>
  <c r="D577" i="1"/>
  <c r="C577" i="1"/>
  <c r="G577" i="1" s="1"/>
  <c r="D576" i="1"/>
  <c r="H576" i="1" s="1"/>
  <c r="C576" i="1"/>
  <c r="D575" i="1"/>
  <c r="H575" i="1" s="1"/>
  <c r="C575" i="1"/>
  <c r="D574" i="1"/>
  <c r="H574" i="1" s="1"/>
  <c r="C574" i="1"/>
  <c r="H573" i="1"/>
  <c r="D573" i="1"/>
  <c r="C573" i="1"/>
  <c r="G573" i="1" s="1"/>
  <c r="D572" i="1"/>
  <c r="H572" i="1" s="1"/>
  <c r="C572" i="1"/>
  <c r="H571" i="1"/>
  <c r="D571" i="1"/>
  <c r="C571" i="1"/>
  <c r="G571" i="1" s="1"/>
  <c r="D570" i="1"/>
  <c r="H570" i="1" s="1"/>
  <c r="C570" i="1"/>
  <c r="C569" i="1"/>
  <c r="D568" i="1"/>
  <c r="H568" i="1" s="1"/>
  <c r="C568" i="1"/>
  <c r="H567" i="1"/>
  <c r="D567" i="1"/>
  <c r="C567" i="1"/>
  <c r="G567" i="1" s="1"/>
  <c r="D566" i="1"/>
  <c r="H566" i="1" s="1"/>
  <c r="C566" i="1"/>
  <c r="D565" i="1"/>
  <c r="H565" i="1" s="1"/>
  <c r="C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D553" i="1"/>
  <c r="H553" i="1" s="1"/>
  <c r="C553" i="1"/>
  <c r="D552" i="1"/>
  <c r="H552" i="1" s="1"/>
  <c r="C552" i="1"/>
  <c r="D551" i="1"/>
  <c r="H551" i="1" s="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D543" i="1"/>
  <c r="H543" i="1" s="1"/>
  <c r="C543" i="1"/>
  <c r="D542" i="1"/>
  <c r="H542" i="1" s="1"/>
  <c r="C542" i="1"/>
  <c r="H541" i="1"/>
  <c r="D541" i="1"/>
  <c r="C541" i="1"/>
  <c r="G541" i="1" s="1"/>
  <c r="D540" i="1"/>
  <c r="H540" i="1" s="1"/>
  <c r="C540" i="1"/>
  <c r="D539" i="1"/>
  <c r="H539" i="1" s="1"/>
  <c r="C539" i="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C531" i="1"/>
  <c r="C530" i="1"/>
  <c r="H528" i="1"/>
  <c r="D528" i="1"/>
  <c r="C528" i="1"/>
  <c r="G528" i="1" s="1"/>
  <c r="D527" i="1"/>
  <c r="H527" i="1" s="1"/>
  <c r="C527" i="1"/>
  <c r="D526" i="1"/>
  <c r="H526" i="1" s="1"/>
  <c r="C526" i="1"/>
  <c r="D525" i="1"/>
  <c r="H525" i="1" s="1"/>
  <c r="C525" i="1"/>
  <c r="D524" i="1"/>
  <c r="H524" i="1" s="1"/>
  <c r="C524" i="1"/>
  <c r="G524" i="1" s="1"/>
  <c r="D523" i="1"/>
  <c r="H523" i="1" s="1"/>
  <c r="C523" i="1"/>
  <c r="H522" i="1"/>
  <c r="D522" i="1"/>
  <c r="C522" i="1"/>
  <c r="G522" i="1" s="1"/>
  <c r="D521" i="1"/>
  <c r="H521" i="1" s="1"/>
  <c r="C521" i="1"/>
  <c r="D520" i="1"/>
  <c r="H520" i="1" s="1"/>
  <c r="C520" i="1"/>
  <c r="D519" i="1"/>
  <c r="H519" i="1" s="1"/>
  <c r="C519" i="1"/>
  <c r="H518" i="1"/>
  <c r="D518" i="1"/>
  <c r="C518" i="1"/>
  <c r="G518" i="1" s="1"/>
  <c r="D517" i="1"/>
  <c r="H517" i="1" s="1"/>
  <c r="C517" i="1"/>
  <c r="D516" i="1"/>
  <c r="H516" i="1" s="1"/>
  <c r="C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D508" i="1"/>
  <c r="H508" i="1" s="1"/>
  <c r="C508" i="1"/>
  <c r="D507" i="1"/>
  <c r="H507" i="1" s="1"/>
  <c r="C507" i="1"/>
  <c r="H506" i="1"/>
  <c r="D506" i="1"/>
  <c r="C506" i="1"/>
  <c r="G506" i="1" s="1"/>
  <c r="D505" i="1"/>
  <c r="H505" i="1" s="1"/>
  <c r="C505" i="1"/>
  <c r="H504" i="1"/>
  <c r="D504" i="1"/>
  <c r="C504" i="1"/>
  <c r="G504" i="1" s="1"/>
  <c r="D503" i="1"/>
  <c r="H503" i="1" s="1"/>
  <c r="C503" i="1"/>
  <c r="D502" i="1"/>
  <c r="H502" i="1" s="1"/>
  <c r="C502" i="1"/>
  <c r="G502" i="1" s="1"/>
  <c r="D501" i="1"/>
  <c r="H501" i="1" s="1"/>
  <c r="C501" i="1"/>
  <c r="D500" i="1"/>
  <c r="H500" i="1" s="1"/>
  <c r="C500" i="1"/>
  <c r="D499" i="1"/>
  <c r="H499" i="1" s="1"/>
  <c r="C499" i="1"/>
  <c r="H498" i="1"/>
  <c r="D498" i="1"/>
  <c r="C498" i="1"/>
  <c r="G498" i="1" s="1"/>
  <c r="D497" i="1"/>
  <c r="H497" i="1" s="1"/>
  <c r="C497" i="1"/>
  <c r="D496" i="1"/>
  <c r="H496" i="1" s="1"/>
  <c r="C496" i="1"/>
  <c r="D495" i="1"/>
  <c r="H495" i="1" s="1"/>
  <c r="C495" i="1"/>
  <c r="D494" i="1"/>
  <c r="H494" i="1" s="1"/>
  <c r="C494" i="1"/>
  <c r="D493" i="1"/>
  <c r="H493" i="1" s="1"/>
  <c r="C493" i="1"/>
  <c r="H492" i="1"/>
  <c r="D492" i="1"/>
  <c r="C492" i="1"/>
  <c r="G492" i="1" s="1"/>
  <c r="D491" i="1"/>
  <c r="H491" i="1" s="1"/>
  <c r="C491" i="1"/>
  <c r="H490" i="1"/>
  <c r="D490" i="1"/>
  <c r="C490" i="1"/>
  <c r="G490" i="1" s="1"/>
  <c r="D489" i="1"/>
  <c r="H489" i="1" s="1"/>
  <c r="C489" i="1"/>
  <c r="D488" i="1"/>
  <c r="H488" i="1" s="1"/>
  <c r="C488" i="1"/>
  <c r="G488" i="1" s="1"/>
  <c r="D487" i="1"/>
  <c r="H487" i="1" s="1"/>
  <c r="C487" i="1"/>
  <c r="D486" i="1"/>
  <c r="H486" i="1" s="1"/>
  <c r="C486" i="1"/>
  <c r="G486" i="1" s="1"/>
  <c r="D485" i="1"/>
  <c r="H485" i="1" s="1"/>
  <c r="C485" i="1"/>
  <c r="D484" i="1"/>
  <c r="H484" i="1" s="1"/>
  <c r="C484" i="1"/>
  <c r="D483" i="1"/>
  <c r="H483" i="1" s="1"/>
  <c r="C483" i="1"/>
  <c r="H482" i="1"/>
  <c r="D482" i="1"/>
  <c r="C482" i="1"/>
  <c r="G482" i="1" s="1"/>
  <c r="D481" i="1"/>
  <c r="H481" i="1" s="1"/>
  <c r="C481" i="1"/>
  <c r="H480" i="1"/>
  <c r="D480" i="1"/>
  <c r="C480" i="1"/>
  <c r="G480" i="1" s="1"/>
  <c r="D479" i="1"/>
  <c r="H479" i="1" s="1"/>
  <c r="C479" i="1"/>
  <c r="D478" i="1"/>
  <c r="H478" i="1" s="1"/>
  <c r="C478" i="1"/>
  <c r="G478" i="1" s="1"/>
  <c r="D477" i="1"/>
  <c r="H477" i="1" s="1"/>
  <c r="C477" i="1"/>
  <c r="D476" i="1"/>
  <c r="H476" i="1" s="1"/>
  <c r="C476" i="1"/>
  <c r="D475" i="1"/>
  <c r="H475" i="1" s="1"/>
  <c r="C475" i="1"/>
  <c r="H474" i="1"/>
  <c r="D474" i="1"/>
  <c r="C474" i="1"/>
  <c r="G474" i="1" s="1"/>
  <c r="D473" i="1"/>
  <c r="H473" i="1" s="1"/>
  <c r="C473" i="1"/>
  <c r="H472" i="1"/>
  <c r="D472" i="1"/>
  <c r="C472" i="1"/>
  <c r="G472" i="1" s="1"/>
  <c r="D471" i="1"/>
  <c r="H471" i="1" s="1"/>
  <c r="C471" i="1"/>
  <c r="D470" i="1"/>
  <c r="H470" i="1" s="1"/>
  <c r="C470" i="1"/>
  <c r="D469" i="1"/>
  <c r="H469" i="1" s="1"/>
  <c r="C469" i="1"/>
  <c r="H468" i="1"/>
  <c r="D468" i="1"/>
  <c r="C468" i="1"/>
  <c r="G468" i="1" s="1"/>
  <c r="D467" i="1"/>
  <c r="H467" i="1" s="1"/>
  <c r="C467" i="1"/>
  <c r="H466" i="1"/>
  <c r="D466" i="1"/>
  <c r="C466" i="1"/>
  <c r="G466" i="1" s="1"/>
  <c r="D465" i="1"/>
  <c r="H465" i="1" s="1"/>
  <c r="C465" i="1"/>
  <c r="D464" i="1"/>
  <c r="H464" i="1" s="1"/>
  <c r="C464" i="1"/>
  <c r="G464" i="1" s="1"/>
  <c r="D463" i="1"/>
  <c r="H463" i="1" s="1"/>
  <c r="C463" i="1"/>
  <c r="H462" i="1"/>
  <c r="D462" i="1"/>
  <c r="C462" i="1"/>
  <c r="G462" i="1" s="1"/>
  <c r="D461" i="1"/>
  <c r="H461" i="1" s="1"/>
  <c r="C461" i="1"/>
  <c r="D460" i="1"/>
  <c r="H460" i="1" s="1"/>
  <c r="C460" i="1"/>
  <c r="D459" i="1"/>
  <c r="H459" i="1" s="1"/>
  <c r="C459" i="1"/>
  <c r="D458" i="1"/>
  <c r="H458" i="1" s="1"/>
  <c r="C458" i="1"/>
  <c r="D457" i="1"/>
  <c r="H457" i="1" s="1"/>
  <c r="C457" i="1"/>
  <c r="H456" i="1"/>
  <c r="D456" i="1"/>
  <c r="C456" i="1"/>
  <c r="G456" i="1" s="1"/>
  <c r="D455" i="1"/>
  <c r="H455" i="1" s="1"/>
  <c r="C455" i="1"/>
  <c r="D454" i="1"/>
  <c r="H454" i="1" s="1"/>
  <c r="C454" i="1"/>
  <c r="D453" i="1"/>
  <c r="H453" i="1" s="1"/>
  <c r="C453" i="1"/>
  <c r="H452" i="1"/>
  <c r="D452" i="1"/>
  <c r="C452" i="1"/>
  <c r="G452" i="1" s="1"/>
  <c r="D451" i="1"/>
  <c r="H451" i="1" s="1"/>
  <c r="C451" i="1"/>
  <c r="H450" i="1"/>
  <c r="D450" i="1"/>
  <c r="C450" i="1"/>
  <c r="G450" i="1" s="1"/>
  <c r="D449" i="1"/>
  <c r="H449" i="1" s="1"/>
  <c r="C449" i="1"/>
  <c r="D448" i="1"/>
  <c r="H448" i="1" s="1"/>
  <c r="C448" i="1"/>
  <c r="G448" i="1" s="1"/>
  <c r="D447" i="1"/>
  <c r="H447" i="1" s="1"/>
  <c r="C447" i="1"/>
  <c r="D446" i="1"/>
  <c r="H446" i="1" s="1"/>
  <c r="C446" i="1"/>
  <c r="G446" i="1" s="1"/>
  <c r="D445" i="1"/>
  <c r="H445" i="1" s="1"/>
  <c r="C445" i="1"/>
  <c r="H444" i="1"/>
  <c r="D444" i="1"/>
  <c r="C444" i="1"/>
  <c r="G444" i="1" s="1"/>
  <c r="D443" i="1"/>
  <c r="H443" i="1" s="1"/>
  <c r="C443" i="1"/>
  <c r="H442" i="1"/>
  <c r="D442" i="1"/>
  <c r="C442" i="1"/>
  <c r="G442" i="1" s="1"/>
  <c r="D441" i="1"/>
  <c r="H441" i="1" s="1"/>
  <c r="C441" i="1"/>
  <c r="D440" i="1"/>
  <c r="H440" i="1" s="1"/>
  <c r="C440" i="1"/>
  <c r="D439" i="1"/>
  <c r="H439" i="1" s="1"/>
  <c r="C439" i="1"/>
  <c r="H438" i="1"/>
  <c r="D438" i="1"/>
  <c r="C438" i="1"/>
  <c r="G438" i="1" s="1"/>
  <c r="D437" i="1"/>
  <c r="H437" i="1" s="1"/>
  <c r="C437" i="1"/>
  <c r="H436" i="1"/>
  <c r="D436" i="1"/>
  <c r="C436" i="1"/>
  <c r="G436" i="1" s="1"/>
  <c r="D435" i="1"/>
  <c r="H435" i="1" s="1"/>
  <c r="C435" i="1"/>
  <c r="D434" i="1"/>
  <c r="H434" i="1" s="1"/>
  <c r="C434" i="1"/>
  <c r="D433" i="1"/>
  <c r="H433" i="1" s="1"/>
  <c r="C433" i="1"/>
  <c r="D432" i="1"/>
  <c r="H432" i="1" s="1"/>
  <c r="C432" i="1"/>
  <c r="D431" i="1"/>
  <c r="H431" i="1" s="1"/>
  <c r="C431" i="1"/>
  <c r="H430" i="1"/>
  <c r="D430" i="1"/>
  <c r="C430" i="1"/>
  <c r="G430" i="1" s="1"/>
  <c r="D429" i="1"/>
  <c r="H429" i="1" s="1"/>
  <c r="C429" i="1"/>
  <c r="H428" i="1"/>
  <c r="D428" i="1"/>
  <c r="C428" i="1"/>
  <c r="G428" i="1" s="1"/>
  <c r="D427" i="1"/>
  <c r="H427" i="1" s="1"/>
  <c r="C427" i="1"/>
  <c r="D426" i="1"/>
  <c r="H426" i="1" s="1"/>
  <c r="C426" i="1"/>
  <c r="D425" i="1"/>
  <c r="H425" i="1" s="1"/>
  <c r="C425" i="1"/>
  <c r="C424" i="1"/>
  <c r="D423" i="1"/>
  <c r="C423" i="1"/>
  <c r="H422" i="1"/>
  <c r="D422" i="1"/>
  <c r="C422" i="1"/>
  <c r="G422" i="1" s="1"/>
  <c r="D421" i="1"/>
  <c r="H421" i="1" s="1"/>
  <c r="C421" i="1"/>
  <c r="D416" i="1"/>
  <c r="H416" i="1" s="1"/>
  <c r="C416" i="1"/>
  <c r="D415" i="1"/>
  <c r="H415" i="1" s="1"/>
  <c r="C415" i="1"/>
  <c r="D414" i="1"/>
  <c r="H414" i="1" s="1"/>
  <c r="C414" i="1"/>
  <c r="D411" i="1"/>
  <c r="H411" i="1" s="1"/>
  <c r="C411" i="1"/>
  <c r="D410" i="1"/>
  <c r="H410" i="1" s="1"/>
  <c r="C410" i="1"/>
  <c r="G410" i="1" s="1"/>
  <c r="D409" i="1"/>
  <c r="H409" i="1" s="1"/>
  <c r="C409" i="1"/>
  <c r="H408" i="1"/>
  <c r="D408" i="1"/>
  <c r="C408" i="1"/>
  <c r="G408" i="1" s="1"/>
  <c r="D407" i="1"/>
  <c r="C407" i="1"/>
  <c r="D406" i="1"/>
  <c r="H406" i="1" s="1"/>
  <c r="C406" i="1"/>
  <c r="D405" i="1"/>
  <c r="H405" i="1" s="1"/>
  <c r="C405" i="1"/>
  <c r="D404" i="1"/>
  <c r="H404" i="1" s="1"/>
  <c r="C404" i="1"/>
  <c r="D403" i="1"/>
  <c r="H403" i="1" s="1"/>
  <c r="C403" i="1"/>
  <c r="G403" i="1" s="1"/>
  <c r="D402" i="1"/>
  <c r="H402" i="1" s="1"/>
  <c r="C402" i="1"/>
  <c r="D401" i="1"/>
  <c r="H401" i="1" s="1"/>
  <c r="C401" i="1"/>
  <c r="D400" i="1"/>
  <c r="H400" i="1" s="1"/>
  <c r="C400" i="1"/>
  <c r="D399" i="1"/>
  <c r="H399" i="1" s="1"/>
  <c r="C399" i="1"/>
  <c r="G399" i="1" s="1"/>
  <c r="D398" i="1"/>
  <c r="H398" i="1" s="1"/>
  <c r="C398" i="1"/>
  <c r="G398" i="1" s="1"/>
  <c r="D397" i="1"/>
  <c r="H397" i="1" s="1"/>
  <c r="C397" i="1"/>
  <c r="G397" i="1" s="1"/>
  <c r="D396" i="1"/>
  <c r="H396" i="1" s="1"/>
  <c r="C396" i="1"/>
  <c r="D395" i="1"/>
  <c r="H395" i="1" s="1"/>
  <c r="C395" i="1"/>
  <c r="D394" i="1"/>
  <c r="H394" i="1" s="1"/>
  <c r="C394" i="1"/>
  <c r="G394" i="1" s="1"/>
  <c r="D393" i="1"/>
  <c r="H393" i="1" s="1"/>
  <c r="C393" i="1"/>
  <c r="D392" i="1"/>
  <c r="H392" i="1" s="1"/>
  <c r="C392" i="1"/>
  <c r="G392" i="1" s="1"/>
  <c r="D391" i="1"/>
  <c r="H391" i="1" s="1"/>
  <c r="C391" i="1"/>
  <c r="G391" i="1" s="1"/>
  <c r="D390" i="1"/>
  <c r="H390" i="1" s="1"/>
  <c r="C390" i="1"/>
  <c r="G390" i="1" s="1"/>
  <c r="D389" i="1"/>
  <c r="H389" i="1" s="1"/>
  <c r="C389" i="1"/>
  <c r="G389" i="1" s="1"/>
  <c r="D388" i="1"/>
  <c r="H388" i="1" s="1"/>
  <c r="C388" i="1"/>
  <c r="D387" i="1"/>
  <c r="H387" i="1" s="1"/>
  <c r="C387" i="1"/>
  <c r="G387" i="1" s="1"/>
  <c r="D386" i="1"/>
  <c r="H386" i="1" s="1"/>
  <c r="C386" i="1"/>
  <c r="G386" i="1" s="1"/>
  <c r="D385" i="1"/>
  <c r="H385" i="1" s="1"/>
  <c r="C385" i="1"/>
  <c r="G385" i="1" s="1"/>
  <c r="D384" i="1"/>
  <c r="H384" i="1" s="1"/>
  <c r="C384" i="1"/>
  <c r="G384" i="1" s="1"/>
  <c r="D383" i="1"/>
  <c r="H383" i="1" s="1"/>
  <c r="C383" i="1"/>
  <c r="D382" i="1"/>
  <c r="H382" i="1" s="1"/>
  <c r="C382" i="1"/>
  <c r="D381" i="1"/>
  <c r="H381" i="1" s="1"/>
  <c r="C381" i="1"/>
  <c r="G381" i="1" s="1"/>
  <c r="D380" i="1"/>
  <c r="H380" i="1" s="1"/>
  <c r="C380" i="1"/>
  <c r="G380" i="1" s="1"/>
  <c r="D379" i="1"/>
  <c r="H379" i="1" s="1"/>
  <c r="C379" i="1"/>
  <c r="D378" i="1"/>
  <c r="H378" i="1" s="1"/>
  <c r="C378" i="1"/>
  <c r="G378" i="1" s="1"/>
  <c r="D377" i="1"/>
  <c r="H377" i="1" s="1"/>
  <c r="C377" i="1"/>
  <c r="D376" i="1"/>
  <c r="H376" i="1" s="1"/>
  <c r="C376" i="1"/>
  <c r="D375" i="1"/>
  <c r="H375" i="1" s="1"/>
  <c r="C375" i="1"/>
  <c r="G375" i="1" s="1"/>
  <c r="D374" i="1"/>
  <c r="H374" i="1" s="1"/>
  <c r="C374" i="1"/>
  <c r="D373" i="1"/>
  <c r="H373" i="1" s="1"/>
  <c r="C373" i="1"/>
  <c r="D372" i="1"/>
  <c r="H372" i="1" s="1"/>
  <c r="C372" i="1"/>
  <c r="D371" i="1"/>
  <c r="H371" i="1" s="1"/>
  <c r="C371" i="1"/>
  <c r="G371" i="1" s="1"/>
  <c r="D370" i="1"/>
  <c r="H370" i="1" s="1"/>
  <c r="C370" i="1"/>
  <c r="D369" i="1"/>
  <c r="H369" i="1" s="1"/>
  <c r="C369" i="1"/>
  <c r="D368" i="1"/>
  <c r="H368" i="1" s="1"/>
  <c r="C368" i="1"/>
  <c r="D367" i="1"/>
  <c r="H367" i="1" s="1"/>
  <c r="C367" i="1"/>
  <c r="G367" i="1" s="1"/>
  <c r="D366" i="1"/>
  <c r="H366" i="1" s="1"/>
  <c r="C366" i="1"/>
  <c r="G366" i="1" s="1"/>
  <c r="D365" i="1"/>
  <c r="H365" i="1" s="1"/>
  <c r="C365" i="1"/>
  <c r="G365" i="1" s="1"/>
  <c r="D364" i="1"/>
  <c r="H364" i="1" s="1"/>
  <c r="C364" i="1"/>
  <c r="G364" i="1" s="1"/>
  <c r="D363" i="1"/>
  <c r="H363" i="1" s="1"/>
  <c r="C363" i="1"/>
  <c r="D362" i="1"/>
  <c r="H362" i="1" s="1"/>
  <c r="C362" i="1"/>
  <c r="D361" i="1"/>
  <c r="H361" i="1" s="1"/>
  <c r="C361" i="1"/>
  <c r="D360" i="1"/>
  <c r="H360" i="1" s="1"/>
  <c r="C360" i="1"/>
  <c r="D359" i="1"/>
  <c r="H359" i="1" s="1"/>
  <c r="C359" i="1"/>
  <c r="G359" i="1" s="1"/>
  <c r="D358" i="1"/>
  <c r="H358" i="1" s="1"/>
  <c r="C358" i="1"/>
  <c r="D357" i="1"/>
  <c r="H357" i="1" s="1"/>
  <c r="C357" i="1"/>
  <c r="C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G345" i="1" s="1"/>
  <c r="C344" i="1"/>
  <c r="D343" i="1"/>
  <c r="H343" i="1" s="1"/>
  <c r="C343" i="1"/>
  <c r="G343" i="1" s="1"/>
  <c r="D342" i="1"/>
  <c r="H342" i="1" s="1"/>
  <c r="C342" i="1"/>
  <c r="D341" i="1"/>
  <c r="H341" i="1" s="1"/>
  <c r="C341" i="1"/>
  <c r="D340" i="1"/>
  <c r="H340" i="1" s="1"/>
  <c r="C340" i="1"/>
  <c r="G340" i="1" s="1"/>
  <c r="D339" i="1"/>
  <c r="H339" i="1" s="1"/>
  <c r="C339" i="1"/>
  <c r="G339" i="1" s="1"/>
  <c r="D338" i="1"/>
  <c r="H338" i="1" s="1"/>
  <c r="C338" i="1"/>
  <c r="G338" i="1" s="1"/>
  <c r="D337" i="1"/>
  <c r="H337" i="1" s="1"/>
  <c r="C337" i="1"/>
  <c r="D336" i="1"/>
  <c r="H336" i="1" s="1"/>
  <c r="C336" i="1"/>
  <c r="D335" i="1"/>
  <c r="H335" i="1" s="1"/>
  <c r="C335" i="1"/>
  <c r="G335" i="1" s="1"/>
  <c r="D334" i="1"/>
  <c r="H334" i="1" s="1"/>
  <c r="C334" i="1"/>
  <c r="G334" i="1" s="1"/>
  <c r="D333" i="1"/>
  <c r="H333" i="1" s="1"/>
  <c r="C333" i="1"/>
  <c r="G333" i="1" s="1"/>
  <c r="D332" i="1"/>
  <c r="H332" i="1" s="1"/>
  <c r="C332" i="1"/>
  <c r="G332" i="1" s="1"/>
  <c r="D331" i="1"/>
  <c r="H331" i="1" s="1"/>
  <c r="C331" i="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D321" i="1"/>
  <c r="H321" i="1" s="1"/>
  <c r="C321" i="1"/>
  <c r="G321" i="1" s="1"/>
  <c r="D320" i="1"/>
  <c r="H320" i="1" s="1"/>
  <c r="C320" i="1"/>
  <c r="D319" i="1"/>
  <c r="H319" i="1" s="1"/>
  <c r="C319" i="1"/>
  <c r="D318" i="1"/>
  <c r="H318" i="1" s="1"/>
  <c r="C318" i="1"/>
  <c r="D317" i="1"/>
  <c r="H317" i="1" s="1"/>
  <c r="C317" i="1"/>
  <c r="C316" i="1"/>
  <c r="D315" i="1"/>
  <c r="H315" i="1" s="1"/>
  <c r="C315" i="1"/>
  <c r="D314" i="1"/>
  <c r="H314" i="1" s="1"/>
  <c r="C314" i="1"/>
  <c r="G314" i="1" s="1"/>
  <c r="D313" i="1"/>
  <c r="H313" i="1" s="1"/>
  <c r="C313" i="1"/>
  <c r="G313" i="1" s="1"/>
  <c r="D312" i="1"/>
  <c r="H312" i="1" s="1"/>
  <c r="C312" i="1"/>
  <c r="D311" i="1"/>
  <c r="H311" i="1" s="1"/>
  <c r="C311" i="1"/>
  <c r="G311" i="1" s="1"/>
  <c r="D310" i="1"/>
  <c r="H310" i="1" s="1"/>
  <c r="C310" i="1"/>
  <c r="G310" i="1" s="1"/>
  <c r="D309" i="1"/>
  <c r="H309" i="1" s="1"/>
  <c r="C309" i="1"/>
  <c r="D308" i="1"/>
  <c r="H308" i="1" s="1"/>
  <c r="C308" i="1"/>
  <c r="G308" i="1" s="1"/>
  <c r="D307" i="1"/>
  <c r="H307" i="1" s="1"/>
  <c r="C307" i="1"/>
  <c r="D306" i="1"/>
  <c r="H306" i="1" s="1"/>
  <c r="C306" i="1"/>
  <c r="G306" i="1" s="1"/>
  <c r="D305" i="1"/>
  <c r="H305" i="1" s="1"/>
  <c r="C305" i="1"/>
  <c r="C304" i="1"/>
  <c r="D302" i="1"/>
  <c r="H302" i="1" s="1"/>
  <c r="C302" i="1"/>
  <c r="D301" i="1"/>
  <c r="H301" i="1" s="1"/>
  <c r="C301" i="1"/>
  <c r="D300" i="1"/>
  <c r="C300" i="1"/>
  <c r="D299" i="1"/>
  <c r="H299" i="1" s="1"/>
  <c r="C299" i="1"/>
  <c r="D298" i="1"/>
  <c r="H298" i="1" s="1"/>
  <c r="C298" i="1"/>
  <c r="G298" i="1" s="1"/>
  <c r="D294" i="1"/>
  <c r="H294" i="1" s="1"/>
  <c r="C294" i="1"/>
  <c r="G294" i="1" s="1"/>
  <c r="D293" i="1"/>
  <c r="H293" i="1" s="1"/>
  <c r="C293" i="1"/>
  <c r="D292" i="1"/>
  <c r="H292" i="1" s="1"/>
  <c r="C292" i="1"/>
  <c r="D291" i="1"/>
  <c r="H291" i="1" s="1"/>
  <c r="C291" i="1"/>
  <c r="D290" i="1"/>
  <c r="H290" i="1" s="1"/>
  <c r="C290" i="1"/>
  <c r="D289" i="1"/>
  <c r="H289" i="1" s="1"/>
  <c r="C289" i="1"/>
  <c r="G289" i="1" s="1"/>
  <c r="D288" i="1"/>
  <c r="H288" i="1" s="1"/>
  <c r="C288" i="1"/>
  <c r="G288" i="1" s="1"/>
  <c r="D287" i="1"/>
  <c r="H287" i="1" s="1"/>
  <c r="C287" i="1"/>
  <c r="G287" i="1" s="1"/>
  <c r="H286" i="1"/>
  <c r="D286" i="1"/>
  <c r="C286" i="1"/>
  <c r="G286" i="1" s="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G277" i="1" s="1"/>
  <c r="D276" i="1"/>
  <c r="H276" i="1" s="1"/>
  <c r="C276" i="1"/>
  <c r="G276" i="1" s="1"/>
  <c r="D275" i="1"/>
  <c r="H275" i="1" s="1"/>
  <c r="C275" i="1"/>
  <c r="D274" i="1"/>
  <c r="H274" i="1" s="1"/>
  <c r="C274" i="1"/>
  <c r="D273" i="1"/>
  <c r="H273" i="1" s="1"/>
  <c r="C273" i="1"/>
  <c r="D272" i="1"/>
  <c r="H272" i="1" s="1"/>
  <c r="C272" i="1"/>
  <c r="D271" i="1"/>
  <c r="H271" i="1" s="1"/>
  <c r="C271" i="1"/>
  <c r="G271" i="1" s="1"/>
  <c r="D270" i="1"/>
  <c r="H270" i="1" s="1"/>
  <c r="C270" i="1"/>
  <c r="D268" i="1"/>
  <c r="H268" i="1" s="1"/>
  <c r="C268" i="1"/>
  <c r="G268" i="1" s="1"/>
  <c r="D267" i="1"/>
  <c r="H267" i="1" s="1"/>
  <c r="C267" i="1"/>
  <c r="D266" i="1"/>
  <c r="H266" i="1" s="1"/>
  <c r="C266" i="1"/>
  <c r="D265" i="1"/>
  <c r="H265" i="1" s="1"/>
  <c r="C265" i="1"/>
  <c r="D264" i="1"/>
  <c r="H264" i="1" s="1"/>
  <c r="C264" i="1"/>
  <c r="G264" i="1" s="1"/>
  <c r="D263" i="1"/>
  <c r="H263" i="1" s="1"/>
  <c r="C263" i="1"/>
  <c r="G263" i="1" s="1"/>
  <c r="D262" i="1"/>
  <c r="H262" i="1" s="1"/>
  <c r="C262" i="1"/>
  <c r="D261" i="1"/>
  <c r="H261" i="1" s="1"/>
  <c r="C261" i="1"/>
  <c r="D260" i="1"/>
  <c r="H260" i="1" s="1"/>
  <c r="C260" i="1"/>
  <c r="G260" i="1" s="1"/>
  <c r="D259" i="1"/>
  <c r="H259" i="1" s="1"/>
  <c r="C259" i="1"/>
  <c r="C258" i="1"/>
  <c r="D257" i="1"/>
  <c r="H257" i="1" s="1"/>
  <c r="C257" i="1"/>
  <c r="D256" i="1"/>
  <c r="H256" i="1" s="1"/>
  <c r="C256" i="1"/>
  <c r="D255" i="1"/>
  <c r="H255" i="1" s="1"/>
  <c r="C255" i="1"/>
  <c r="H254" i="1"/>
  <c r="D254" i="1"/>
  <c r="C254" i="1"/>
  <c r="G254" i="1" s="1"/>
  <c r="D253" i="1"/>
  <c r="H253" i="1" s="1"/>
  <c r="C253" i="1"/>
  <c r="G253" i="1" s="1"/>
  <c r="D252" i="1"/>
  <c r="H252" i="1" s="1"/>
  <c r="C252" i="1"/>
  <c r="G252" i="1" s="1"/>
  <c r="D251" i="1"/>
  <c r="H251" i="1" s="1"/>
  <c r="C251" i="1"/>
  <c r="G251" i="1" s="1"/>
  <c r="D250" i="1"/>
  <c r="H250" i="1" s="1"/>
  <c r="C250" i="1"/>
  <c r="D249" i="1"/>
  <c r="H249" i="1" s="1"/>
  <c r="C249" i="1"/>
  <c r="D248" i="1"/>
  <c r="H248" i="1" s="1"/>
  <c r="C248" i="1"/>
  <c r="G248" i="1" s="1"/>
  <c r="D247" i="1"/>
  <c r="H247" i="1" s="1"/>
  <c r="C247" i="1"/>
  <c r="G247" i="1" s="1"/>
  <c r="D246" i="1"/>
  <c r="H246" i="1" s="1"/>
  <c r="C246" i="1"/>
  <c r="D245" i="1"/>
  <c r="H245" i="1" s="1"/>
  <c r="C245" i="1"/>
  <c r="G245" i="1" s="1"/>
  <c r="D244" i="1"/>
  <c r="H244" i="1" s="1"/>
  <c r="C244" i="1"/>
  <c r="G244" i="1" s="1"/>
  <c r="D243" i="1"/>
  <c r="H243" i="1" s="1"/>
  <c r="C243" i="1"/>
  <c r="G243" i="1" s="1"/>
  <c r="D242" i="1"/>
  <c r="H242" i="1" s="1"/>
  <c r="C242" i="1"/>
  <c r="D241" i="1"/>
  <c r="H241" i="1" s="1"/>
  <c r="C241" i="1"/>
  <c r="G241" i="1" s="1"/>
  <c r="D240" i="1"/>
  <c r="H240" i="1" s="1"/>
  <c r="C240" i="1"/>
  <c r="H239" i="1"/>
  <c r="D239" i="1"/>
  <c r="C239" i="1"/>
  <c r="G239" i="1" s="1"/>
  <c r="D238" i="1"/>
  <c r="H238" i="1" s="1"/>
  <c r="C238" i="1"/>
  <c r="G238" i="1" s="1"/>
  <c r="D237" i="1"/>
  <c r="H237" i="1" s="1"/>
  <c r="C237" i="1"/>
  <c r="G237" i="1" s="1"/>
  <c r="D236" i="1"/>
  <c r="H236" i="1" s="1"/>
  <c r="C236" i="1"/>
  <c r="D235" i="1"/>
  <c r="H235" i="1" s="1"/>
  <c r="C235" i="1"/>
  <c r="D234" i="1"/>
  <c r="H234" i="1" s="1"/>
  <c r="C234" i="1"/>
  <c r="G234" i="1" s="1"/>
  <c r="D233" i="1"/>
  <c r="H233" i="1" s="1"/>
  <c r="C233" i="1"/>
  <c r="D232" i="1"/>
  <c r="H232" i="1" s="1"/>
  <c r="C232" i="1"/>
  <c r="G232" i="1" s="1"/>
  <c r="D231" i="1"/>
  <c r="H231" i="1" s="1"/>
  <c r="C231" i="1"/>
  <c r="G231" i="1" s="1"/>
  <c r="D230" i="1"/>
  <c r="H230" i="1" s="1"/>
  <c r="C230" i="1"/>
  <c r="D229" i="1"/>
  <c r="H229" i="1" s="1"/>
  <c r="C229" i="1"/>
  <c r="D228" i="1"/>
  <c r="H228" i="1" s="1"/>
  <c r="C228" i="1"/>
  <c r="G228" i="1" s="1"/>
  <c r="D227" i="1"/>
  <c r="H227" i="1" s="1"/>
  <c r="C227" i="1"/>
  <c r="C226" i="1"/>
  <c r="D225" i="1"/>
  <c r="H225" i="1" s="1"/>
  <c r="C225" i="1"/>
  <c r="G225" i="1" s="1"/>
  <c r="D224" i="1"/>
  <c r="H224" i="1" s="1"/>
  <c r="C224" i="1"/>
  <c r="H223" i="1"/>
  <c r="D223" i="1"/>
  <c r="C223" i="1"/>
  <c r="G223" i="1" s="1"/>
  <c r="D222" i="1"/>
  <c r="H222" i="1" s="1"/>
  <c r="C222" i="1"/>
  <c r="D221" i="1"/>
  <c r="H221" i="1" s="1"/>
  <c r="C221" i="1"/>
  <c r="D220" i="1"/>
  <c r="H220" i="1" s="1"/>
  <c r="C220" i="1"/>
  <c r="G220" i="1" s="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G211" i="1" s="1"/>
  <c r="D210" i="1"/>
  <c r="H210" i="1" s="1"/>
  <c r="C210" i="1"/>
  <c r="D209" i="1"/>
  <c r="H209" i="1" s="1"/>
  <c r="C209" i="1"/>
  <c r="D208" i="1"/>
  <c r="H208" i="1" s="1"/>
  <c r="C208" i="1"/>
  <c r="D207" i="1"/>
  <c r="H207" i="1" s="1"/>
  <c r="C207" i="1"/>
  <c r="G207" i="1" s="1"/>
  <c r="D206" i="1"/>
  <c r="H206" i="1" s="1"/>
  <c r="C206" i="1"/>
  <c r="G206" i="1" s="1"/>
  <c r="D205" i="1"/>
  <c r="H205" i="1" s="1"/>
  <c r="C205" i="1"/>
  <c r="G205" i="1" s="1"/>
  <c r="D204" i="1"/>
  <c r="H204" i="1" s="1"/>
  <c r="C204" i="1"/>
  <c r="D203" i="1"/>
  <c r="H203" i="1" s="1"/>
  <c r="C203" i="1"/>
  <c r="D202" i="1"/>
  <c r="H202" i="1" s="1"/>
  <c r="C202" i="1"/>
  <c r="D201" i="1"/>
  <c r="H201" i="1" s="1"/>
  <c r="C201" i="1"/>
  <c r="D200" i="1"/>
  <c r="H200" i="1" s="1"/>
  <c r="C200" i="1"/>
  <c r="G200" i="1" s="1"/>
  <c r="D199" i="1"/>
  <c r="H199" i="1" s="1"/>
  <c r="C199" i="1"/>
  <c r="C198" i="1"/>
  <c r="D197" i="1"/>
  <c r="H197" i="1" s="1"/>
  <c r="C197" i="1"/>
  <c r="D196" i="1"/>
  <c r="H196" i="1" s="1"/>
  <c r="C196" i="1"/>
  <c r="G196" i="1" s="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G184" i="1" s="1"/>
  <c r="D183" i="1"/>
  <c r="H183" i="1" s="1"/>
  <c r="C183" i="1"/>
  <c r="D182" i="1"/>
  <c r="H182" i="1" s="1"/>
  <c r="C182" i="1"/>
  <c r="G182" i="1" s="1"/>
  <c r="D181" i="1"/>
  <c r="H181" i="1" s="1"/>
  <c r="C181" i="1"/>
  <c r="D180" i="1"/>
  <c r="H180" i="1" s="1"/>
  <c r="C180" i="1"/>
  <c r="D179" i="1"/>
  <c r="H179" i="1" s="1"/>
  <c r="C179" i="1"/>
  <c r="G179" i="1" s="1"/>
  <c r="D178" i="1"/>
  <c r="H178" i="1" s="1"/>
  <c r="C178" i="1"/>
  <c r="G178" i="1" s="1"/>
  <c r="D177" i="1"/>
  <c r="H177" i="1" s="1"/>
  <c r="C177" i="1"/>
  <c r="G177" i="1" s="1"/>
  <c r="D176" i="1"/>
  <c r="H176" i="1" s="1"/>
  <c r="C176" i="1"/>
  <c r="D175" i="1"/>
  <c r="H175" i="1" s="1"/>
  <c r="C175" i="1"/>
  <c r="D174" i="1"/>
  <c r="H174" i="1" s="1"/>
  <c r="C174" i="1"/>
  <c r="D173" i="1"/>
  <c r="H173" i="1" s="1"/>
  <c r="C173" i="1"/>
  <c r="G173" i="1" s="1"/>
  <c r="D172" i="1"/>
  <c r="H172" i="1" s="1"/>
  <c r="C172" i="1"/>
  <c r="G172" i="1" s="1"/>
  <c r="D171" i="1"/>
  <c r="H171" i="1" s="1"/>
  <c r="C171" i="1"/>
  <c r="D170" i="1"/>
  <c r="H170" i="1" s="1"/>
  <c r="C170" i="1"/>
  <c r="D169" i="1"/>
  <c r="H169" i="1" s="1"/>
  <c r="C169" i="1"/>
  <c r="G169" i="1" s="1"/>
  <c r="D168" i="1"/>
  <c r="H168" i="1" s="1"/>
  <c r="C168" i="1"/>
  <c r="D167" i="1"/>
  <c r="H167" i="1" s="1"/>
  <c r="C167" i="1"/>
  <c r="G167" i="1" s="1"/>
  <c r="D166" i="1"/>
  <c r="H166" i="1" s="1"/>
  <c r="C166" i="1"/>
  <c r="D165" i="1"/>
  <c r="H165" i="1" s="1"/>
  <c r="C165" i="1"/>
  <c r="D164" i="1"/>
  <c r="H164" i="1" s="1"/>
  <c r="C164" i="1"/>
  <c r="D163" i="1"/>
  <c r="H163" i="1" s="1"/>
  <c r="C163" i="1"/>
  <c r="D162" i="1"/>
  <c r="H162" i="1" s="1"/>
  <c r="C162" i="1"/>
  <c r="G162" i="1" s="1"/>
  <c r="D161" i="1"/>
  <c r="H161" i="1" s="1"/>
  <c r="C161" i="1"/>
  <c r="C160" i="1"/>
  <c r="D159" i="1"/>
  <c r="H159" i="1" s="1"/>
  <c r="C159" i="1"/>
  <c r="D158" i="1"/>
  <c r="H158" i="1" s="1"/>
  <c r="C158" i="1"/>
  <c r="D157" i="1"/>
  <c r="H157" i="1" s="1"/>
  <c r="C157" i="1"/>
  <c r="D156" i="1"/>
  <c r="H156" i="1" s="1"/>
  <c r="C156" i="1"/>
  <c r="D155" i="1"/>
  <c r="H155" i="1" s="1"/>
  <c r="C155" i="1"/>
  <c r="G155" i="1" s="1"/>
  <c r="D154" i="1"/>
  <c r="H154" i="1" s="1"/>
  <c r="C154" i="1"/>
  <c r="G154" i="1" s="1"/>
  <c r="H153" i="1"/>
  <c r="D153" i="1"/>
  <c r="C153" i="1"/>
  <c r="G153" i="1" s="1"/>
  <c r="D152" i="1"/>
  <c r="H152" i="1" s="1"/>
  <c r="C152" i="1"/>
  <c r="G152" i="1" s="1"/>
  <c r="D151" i="1"/>
  <c r="H151" i="1" s="1"/>
  <c r="C151" i="1"/>
  <c r="G151" i="1" s="1"/>
  <c r="D150" i="1"/>
  <c r="H150" i="1" s="1"/>
  <c r="C150" i="1"/>
  <c r="D149" i="1"/>
  <c r="H149" i="1" s="1"/>
  <c r="C149" i="1"/>
  <c r="D147" i="1"/>
  <c r="H147" i="1" s="1"/>
  <c r="C147" i="1"/>
  <c r="G147" i="1" s="1"/>
  <c r="D146" i="1"/>
  <c r="H146" i="1" s="1"/>
  <c r="C146" i="1"/>
  <c r="G146" i="1" s="1"/>
  <c r="D145" i="1"/>
  <c r="H145" i="1" s="1"/>
  <c r="C145" i="1"/>
  <c r="G145" i="1" s="1"/>
  <c r="H144" i="1"/>
  <c r="D144" i="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D136" i="1"/>
  <c r="H136" i="1" s="1"/>
  <c r="C136" i="1"/>
  <c r="D135" i="1"/>
  <c r="H135" i="1" s="1"/>
  <c r="C135" i="1"/>
  <c r="G135" i="1" s="1"/>
  <c r="D134" i="1"/>
  <c r="H134" i="1" s="1"/>
  <c r="C134" i="1"/>
  <c r="D133" i="1"/>
  <c r="H133" i="1" s="1"/>
  <c r="C133" i="1"/>
  <c r="G133" i="1" s="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G119" i="1" s="1"/>
  <c r="D118" i="1"/>
  <c r="H118" i="1" s="1"/>
  <c r="C118" i="1"/>
  <c r="D117" i="1"/>
  <c r="H117" i="1" s="1"/>
  <c r="C117" i="1"/>
  <c r="D116" i="1"/>
  <c r="H116" i="1" s="1"/>
  <c r="C116" i="1"/>
  <c r="D115" i="1"/>
  <c r="H115" i="1" s="1"/>
  <c r="C115" i="1"/>
  <c r="G115" i="1" s="1"/>
  <c r="D114" i="1"/>
  <c r="H114" i="1" s="1"/>
  <c r="C114" i="1"/>
  <c r="G114" i="1" s="1"/>
  <c r="D113" i="1"/>
  <c r="H113" i="1" s="1"/>
  <c r="C113" i="1"/>
  <c r="D112" i="1"/>
  <c r="H112" i="1" s="1"/>
  <c r="C112" i="1"/>
  <c r="G112" i="1" s="1"/>
  <c r="D111" i="1"/>
  <c r="H111" i="1" s="1"/>
  <c r="C111" i="1"/>
  <c r="D110" i="1"/>
  <c r="H110" i="1" s="1"/>
  <c r="C110" i="1"/>
  <c r="D109" i="1"/>
  <c r="H109" i="1" s="1"/>
  <c r="C109" i="1"/>
  <c r="D108" i="1"/>
  <c r="H108" i="1" s="1"/>
  <c r="C108" i="1"/>
  <c r="D107" i="1"/>
  <c r="H107" i="1" s="1"/>
  <c r="C107" i="1"/>
  <c r="G107" i="1" s="1"/>
  <c r="D106" i="1"/>
  <c r="H106" i="1" s="1"/>
  <c r="C106" i="1"/>
  <c r="D105" i="1"/>
  <c r="H105" i="1" s="1"/>
  <c r="C105" i="1"/>
  <c r="D104" i="1"/>
  <c r="H104" i="1" s="1"/>
  <c r="C104" i="1"/>
  <c r="C103" i="1"/>
  <c r="C102" i="1"/>
  <c r="D101" i="1"/>
  <c r="H101" i="1" s="1"/>
  <c r="C101" i="1"/>
  <c r="G101" i="1" s="1"/>
  <c r="D100" i="1"/>
  <c r="H100" i="1" s="1"/>
  <c r="C100" i="1"/>
  <c r="H99" i="1"/>
  <c r="D99" i="1"/>
  <c r="C99" i="1"/>
  <c r="G99" i="1" s="1"/>
  <c r="D98" i="1"/>
  <c r="H98" i="1" s="1"/>
  <c r="C98" i="1"/>
  <c r="G98" i="1" s="1"/>
  <c r="D97" i="1"/>
  <c r="H97" i="1" s="1"/>
  <c r="C97" i="1"/>
  <c r="D96" i="1"/>
  <c r="H96" i="1" s="1"/>
  <c r="C96" i="1"/>
  <c r="G96" i="1" s="1"/>
  <c r="D95" i="1"/>
  <c r="H95" i="1" s="1"/>
  <c r="C95" i="1"/>
  <c r="G95" i="1" s="1"/>
  <c r="D94" i="1"/>
  <c r="H94" i="1" s="1"/>
  <c r="C94" i="1"/>
  <c r="D93" i="1"/>
  <c r="H93" i="1" s="1"/>
  <c r="C93" i="1"/>
  <c r="D92" i="1"/>
  <c r="H92" i="1" s="1"/>
  <c r="C92" i="1"/>
  <c r="G92" i="1" s="1"/>
  <c r="D91" i="1"/>
  <c r="H91" i="1" s="1"/>
  <c r="C91" i="1"/>
  <c r="G91" i="1" s="1"/>
  <c r="D90" i="1"/>
  <c r="H90" i="1" s="1"/>
  <c r="C90" i="1"/>
  <c r="D89" i="1"/>
  <c r="H89" i="1" s="1"/>
  <c r="C89" i="1"/>
  <c r="G89" i="1" s="1"/>
  <c r="D88" i="1"/>
  <c r="H88" i="1" s="1"/>
  <c r="C88" i="1"/>
  <c r="G88" i="1" s="1"/>
  <c r="D87" i="1"/>
  <c r="H87" i="1" s="1"/>
  <c r="C87" i="1"/>
  <c r="D86" i="1"/>
  <c r="H86" i="1" s="1"/>
  <c r="C86" i="1"/>
  <c r="D85" i="1"/>
  <c r="H85" i="1" s="1"/>
  <c r="C85" i="1"/>
  <c r="G85" i="1" s="1"/>
  <c r="D84" i="1"/>
  <c r="H84" i="1" s="1"/>
  <c r="C84" i="1"/>
  <c r="G84" i="1" s="1"/>
  <c r="D83" i="1"/>
  <c r="H83" i="1" s="1"/>
  <c r="C83" i="1"/>
  <c r="D82" i="1"/>
  <c r="H82" i="1" s="1"/>
  <c r="C82" i="1"/>
  <c r="G82" i="1" s="1"/>
  <c r="D81" i="1"/>
  <c r="H81" i="1" s="1"/>
  <c r="C81" i="1"/>
  <c r="G81" i="1" s="1"/>
  <c r="D80" i="1"/>
  <c r="H80" i="1" s="1"/>
  <c r="C80" i="1"/>
  <c r="D79" i="1"/>
  <c r="H79" i="1" s="1"/>
  <c r="C79" i="1"/>
  <c r="C78" i="1"/>
  <c r="D77" i="1"/>
  <c r="H77" i="1" s="1"/>
  <c r="C77" i="1"/>
  <c r="G77" i="1" s="1"/>
  <c r="D76" i="1"/>
  <c r="H76" i="1" s="1"/>
  <c r="C76" i="1"/>
  <c r="D75" i="1"/>
  <c r="H75" i="1" s="1"/>
  <c r="C75" i="1"/>
  <c r="D74" i="1"/>
  <c r="H74" i="1" s="1"/>
  <c r="C74" i="1"/>
  <c r="G74" i="1" s="1"/>
  <c r="D73" i="1"/>
  <c r="H73" i="1" s="1"/>
  <c r="C73" i="1"/>
  <c r="D72" i="1"/>
  <c r="H72" i="1" s="1"/>
  <c r="C72" i="1"/>
  <c r="G72" i="1" s="1"/>
  <c r="D71" i="1"/>
  <c r="H71" i="1" s="1"/>
  <c r="C71" i="1"/>
  <c r="G71" i="1" s="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G59" i="1" s="1"/>
  <c r="D58" i="1"/>
  <c r="H58" i="1" s="1"/>
  <c r="C58" i="1"/>
  <c r="D57" i="1"/>
  <c r="H57" i="1" s="1"/>
  <c r="C57" i="1"/>
  <c r="D56" i="1"/>
  <c r="H56" i="1" s="1"/>
  <c r="C56" i="1"/>
  <c r="D55" i="1"/>
  <c r="H55" i="1" s="1"/>
  <c r="C55" i="1"/>
  <c r="G55" i="1" s="1"/>
  <c r="D54" i="1"/>
  <c r="H54" i="1" s="1"/>
  <c r="C54" i="1"/>
  <c r="D53" i="1"/>
  <c r="H53" i="1" s="1"/>
  <c r="C53" i="1"/>
  <c r="D52" i="1"/>
  <c r="H52" i="1" s="1"/>
  <c r="C52" i="1"/>
  <c r="D51" i="1"/>
  <c r="H51" i="1" s="1"/>
  <c r="C51" i="1"/>
  <c r="D50" i="1"/>
  <c r="H50" i="1" s="1"/>
  <c r="C50" i="1"/>
  <c r="D49" i="1"/>
  <c r="H49" i="1" s="1"/>
  <c r="C49" i="1"/>
  <c r="H48" i="1"/>
  <c r="D48" i="1"/>
  <c r="C48" i="1"/>
  <c r="G48" i="1" s="1"/>
  <c r="D47" i="1"/>
  <c r="H47" i="1" s="1"/>
  <c r="C47" i="1"/>
  <c r="D46" i="1"/>
  <c r="H46" i="1" s="1"/>
  <c r="C46" i="1"/>
  <c r="C45" i="1"/>
  <c r="D44" i="1"/>
  <c r="H44" i="1" s="1"/>
  <c r="C44" i="1"/>
  <c r="G44" i="1" s="1"/>
  <c r="D43" i="1"/>
  <c r="H43" i="1" s="1"/>
  <c r="C43" i="1"/>
  <c r="D42" i="1"/>
  <c r="H42" i="1" s="1"/>
  <c r="C42" i="1"/>
  <c r="D41" i="1"/>
  <c r="H41" i="1" s="1"/>
  <c r="C41" i="1"/>
  <c r="G41" i="1" s="1"/>
  <c r="D40" i="1"/>
  <c r="H40" i="1" s="1"/>
  <c r="C40" i="1"/>
  <c r="D39" i="1"/>
  <c r="H39" i="1" s="1"/>
  <c r="C39" i="1"/>
  <c r="D38" i="1"/>
  <c r="H38" i="1" s="1"/>
  <c r="C38" i="1"/>
  <c r="G38" i="1" s="1"/>
  <c r="D37" i="1"/>
  <c r="H37" i="1" s="1"/>
  <c r="C37" i="1"/>
  <c r="D36" i="1"/>
  <c r="H36" i="1" s="1"/>
  <c r="C36" i="1"/>
  <c r="D35" i="1"/>
  <c r="H35" i="1" s="1"/>
  <c r="C35" i="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H28" i="1"/>
  <c r="D28" i="1"/>
  <c r="C28" i="1"/>
  <c r="G28" i="1" s="1"/>
  <c r="D27" i="1"/>
  <c r="H27" i="1" s="1"/>
  <c r="C27" i="1"/>
  <c r="G27" i="1" s="1"/>
  <c r="D26" i="1"/>
  <c r="H26" i="1" s="1"/>
  <c r="C26" i="1"/>
  <c r="G26" i="1" s="1"/>
  <c r="D25" i="1"/>
  <c r="H25" i="1" s="1"/>
  <c r="C25" i="1"/>
  <c r="D24" i="1"/>
  <c r="H24" i="1" s="1"/>
  <c r="C24" i="1"/>
  <c r="G24" i="1" s="1"/>
  <c r="D23" i="1"/>
  <c r="H23" i="1" s="1"/>
  <c r="C23" i="1"/>
  <c r="D22" i="1"/>
  <c r="H22" i="1" s="1"/>
  <c r="C22" i="1"/>
  <c r="D21" i="1"/>
  <c r="H21" i="1" s="1"/>
  <c r="C21" i="1"/>
  <c r="D20" i="1"/>
  <c r="H20" i="1" s="1"/>
  <c r="C20" i="1"/>
  <c r="G20" i="1" s="1"/>
  <c r="D19" i="1"/>
  <c r="H19" i="1" s="1"/>
  <c r="C19" i="1"/>
  <c r="D18" i="1"/>
  <c r="H18" i="1" s="1"/>
  <c r="C18" i="1"/>
  <c r="G18" i="1" s="1"/>
  <c r="H17" i="1"/>
  <c r="D17" i="1"/>
  <c r="C17" i="1"/>
  <c r="G17" i="1" s="1"/>
  <c r="D16" i="1"/>
  <c r="H16" i="1" s="1"/>
  <c r="C16" i="1"/>
  <c r="D15" i="1"/>
  <c r="H15" i="1" s="1"/>
  <c r="C15" i="1"/>
  <c r="D14" i="1"/>
  <c r="H14" i="1" s="1"/>
  <c r="C14" i="1"/>
  <c r="D13" i="1"/>
  <c r="H13" i="1" s="1"/>
  <c r="C13" i="1"/>
  <c r="H12" i="1"/>
  <c r="D12" i="1"/>
  <c r="C12" i="1"/>
  <c r="G12" i="1" s="1"/>
  <c r="D11" i="1"/>
  <c r="H11" i="1" s="1"/>
  <c r="C11" i="1"/>
  <c r="G11" i="1" s="1"/>
  <c r="D10" i="1"/>
  <c r="H10" i="1" s="1"/>
  <c r="C10" i="1"/>
  <c r="G10" i="1" s="1"/>
  <c r="D9" i="1"/>
  <c r="H9" i="1" s="1"/>
  <c r="C9" i="1"/>
  <c r="G9" i="1" s="1"/>
  <c r="D8" i="1"/>
  <c r="H8" i="1" s="1"/>
  <c r="C8" i="1"/>
  <c r="G8" i="1" s="1"/>
  <c r="D7" i="1"/>
  <c r="H7" i="1" s="1"/>
  <c r="C7" i="1"/>
  <c r="G7" i="1" s="1"/>
  <c r="D6" i="1"/>
  <c r="H6" i="1" s="1"/>
  <c r="C6" i="1"/>
  <c r="D5" i="1"/>
  <c r="H5" i="1" s="1"/>
  <c r="C5" i="1"/>
  <c r="D4" i="1"/>
  <c r="H4" i="1" s="1"/>
  <c r="C4" i="1"/>
  <c r="C3" i="1"/>
  <c r="E37" i="9" l="1"/>
  <c r="B37" i="9" s="1"/>
  <c r="E329" i="9"/>
  <c r="B329" i="9" s="1"/>
  <c r="E320" i="9"/>
  <c r="B320" i="9" s="1"/>
  <c r="E31" i="9"/>
  <c r="B31" i="9" s="1"/>
  <c r="H300" i="1"/>
  <c r="H423" i="1"/>
  <c r="H1412" i="1"/>
  <c r="H1555" i="1"/>
  <c r="H1556" i="1"/>
  <c r="J1557" i="1"/>
  <c r="H1341" i="1"/>
  <c r="G1665" i="1"/>
  <c r="G1638" i="1"/>
  <c r="E318" i="9"/>
  <c r="B318" i="9" s="1"/>
  <c r="E335" i="9"/>
  <c r="B335" i="9" s="1"/>
  <c r="E340" i="9"/>
  <c r="B340" i="9" s="1"/>
  <c r="H1339" i="1"/>
  <c r="H1305" i="1"/>
  <c r="H1306" i="1"/>
  <c r="H1256" i="1"/>
  <c r="H1257" i="1"/>
  <c r="E307" i="9"/>
  <c r="B307" i="9" s="1"/>
  <c r="E311" i="9"/>
  <c r="B311" i="9" s="1"/>
  <c r="E322" i="9"/>
  <c r="B322" i="9" s="1"/>
  <c r="E324" i="9"/>
  <c r="B324" i="9" s="1"/>
  <c r="E326" i="9"/>
  <c r="B326" i="9" s="1"/>
  <c r="E36" i="9"/>
  <c r="B36" i="9" s="1"/>
  <c r="G1685" i="1"/>
  <c r="G1681" i="1"/>
  <c r="G1683" i="1"/>
  <c r="G1679" i="1"/>
  <c r="G1669" i="1"/>
  <c r="G1667" i="1"/>
  <c r="G1661" i="1"/>
  <c r="G1659" i="1"/>
  <c r="G1657" i="1"/>
  <c r="G1655" i="1"/>
  <c r="G1651" i="1"/>
  <c r="G1649" i="1"/>
  <c r="G1647" i="1"/>
  <c r="G1644" i="1"/>
  <c r="G1640" i="1"/>
  <c r="G1634" i="1"/>
  <c r="G1636" i="1"/>
  <c r="D51" i="8"/>
  <c r="D45" i="8" s="1"/>
  <c r="G1632" i="1"/>
  <c r="C1628" i="1"/>
  <c r="G1630" i="1"/>
  <c r="G1620" i="1"/>
  <c r="G1618" i="1"/>
  <c r="G1614" i="1"/>
  <c r="D25" i="8"/>
  <c r="C1602" i="1" s="1"/>
  <c r="H1602" i="1" s="1"/>
  <c r="G1612" i="1"/>
  <c r="G1608" i="1"/>
  <c r="G1604" i="1"/>
  <c r="G1596" i="1"/>
  <c r="D6" i="8"/>
  <c r="C1583" i="1" s="1"/>
  <c r="G1583" i="1" s="1"/>
  <c r="G1594" i="1"/>
  <c r="G1590" i="1"/>
  <c r="G1588" i="1"/>
  <c r="G1586" i="1"/>
  <c r="H1522" i="1"/>
  <c r="D1510" i="1"/>
  <c r="G1510" i="1" s="1"/>
  <c r="I30" i="3"/>
  <c r="H1510" i="1"/>
  <c r="H1514" i="1"/>
  <c r="F114" i="6"/>
  <c r="F107" i="6"/>
  <c r="E89" i="6"/>
  <c r="D1485" i="1" s="1"/>
  <c r="F94" i="6"/>
  <c r="H1485" i="1"/>
  <c r="H1486" i="1"/>
  <c r="H1489" i="1"/>
  <c r="F82" i="6"/>
  <c r="F75" i="6"/>
  <c r="H1466" i="1"/>
  <c r="H1457" i="1"/>
  <c r="H1459" i="1"/>
  <c r="H1439" i="1"/>
  <c r="E35" i="6"/>
  <c r="F36" i="6"/>
  <c r="F28" i="6"/>
  <c r="H1424" i="1"/>
  <c r="H1425" i="1"/>
  <c r="H1423" i="1"/>
  <c r="H1418" i="1"/>
  <c r="H1422" i="1"/>
  <c r="H1417" i="1"/>
  <c r="H1415" i="1"/>
  <c r="H1409" i="1"/>
  <c r="H1411" i="1"/>
  <c r="E5" i="6"/>
  <c r="F6" i="6"/>
  <c r="H1388" i="1"/>
  <c r="H1387" i="1"/>
  <c r="H1385" i="1"/>
  <c r="H1383" i="1"/>
  <c r="H1382" i="1"/>
  <c r="H1381" i="1"/>
  <c r="H1377" i="1"/>
  <c r="H1376" i="1"/>
  <c r="H1375" i="1"/>
  <c r="H1373" i="1"/>
  <c r="H1371" i="1"/>
  <c r="H1370" i="1"/>
  <c r="H1369" i="1"/>
  <c r="H1368" i="1"/>
  <c r="H1367" i="1"/>
  <c r="H1365" i="1"/>
  <c r="H1363" i="1"/>
  <c r="H1360" i="1"/>
  <c r="H1359" i="1"/>
  <c r="H1356" i="1"/>
  <c r="H1353" i="1"/>
  <c r="H1349" i="1"/>
  <c r="H1348" i="1"/>
  <c r="H1345" i="1"/>
  <c r="H1337" i="1"/>
  <c r="H1335" i="1"/>
  <c r="H1334" i="1"/>
  <c r="H1319" i="1"/>
  <c r="H1308" i="1"/>
  <c r="H1307" i="1"/>
  <c r="H1303" i="1"/>
  <c r="H1299" i="1"/>
  <c r="H1298" i="1"/>
  <c r="H1295" i="1"/>
  <c r="H1297" i="1"/>
  <c r="H1296" i="1"/>
  <c r="H1292" i="1"/>
  <c r="H1291" i="1"/>
  <c r="H1290" i="1"/>
  <c r="H1289" i="1"/>
  <c r="H1288" i="1"/>
  <c r="H1287" i="1"/>
  <c r="H1286" i="1"/>
  <c r="H1285" i="1"/>
  <c r="H1281" i="1"/>
  <c r="H1283" i="1"/>
  <c r="H1280" i="1"/>
  <c r="H1278" i="1"/>
  <c r="H1279" i="1"/>
  <c r="H1276" i="1"/>
  <c r="H1275" i="1"/>
  <c r="H1274" i="1"/>
  <c r="H1268" i="1"/>
  <c r="H1272" i="1"/>
  <c r="H1270" i="1"/>
  <c r="H1267" i="1"/>
  <c r="F260" i="5"/>
  <c r="F256" i="5"/>
  <c r="F252" i="5"/>
  <c r="E251" i="5"/>
  <c r="H1252" i="1"/>
  <c r="H1253" i="1"/>
  <c r="H1250" i="1"/>
  <c r="H1248" i="1"/>
  <c r="H1241" i="1"/>
  <c r="H1247" i="1"/>
  <c r="H1236" i="1"/>
  <c r="H1224" i="1"/>
  <c r="H1231" i="1"/>
  <c r="H1222" i="1"/>
  <c r="H1217" i="1"/>
  <c r="H1215" i="1"/>
  <c r="H1216" i="1"/>
  <c r="H1214" i="1"/>
  <c r="H1213" i="1"/>
  <c r="H1212" i="1"/>
  <c r="H1211" i="1"/>
  <c r="H1208" i="1"/>
  <c r="H1210" i="1"/>
  <c r="H1195" i="1"/>
  <c r="H1193" i="1"/>
  <c r="H1192" i="1"/>
  <c r="H1190" i="1"/>
  <c r="H1191" i="1"/>
  <c r="H1182" i="1"/>
  <c r="H1185" i="1"/>
  <c r="H1188" i="1"/>
  <c r="H1186" i="1"/>
  <c r="H1179" i="1"/>
  <c r="H1176" i="1"/>
  <c r="H1178" i="1"/>
  <c r="H1174" i="1"/>
  <c r="H1173" i="1"/>
  <c r="H1170" i="1"/>
  <c r="H1172" i="1"/>
  <c r="F165" i="5"/>
  <c r="H1169" i="1"/>
  <c r="H1168" i="1"/>
  <c r="H1167" i="1"/>
  <c r="H1166" i="1"/>
  <c r="H1165" i="1"/>
  <c r="H1164" i="1"/>
  <c r="H1163" i="1"/>
  <c r="H1162" i="1"/>
  <c r="H1161" i="1"/>
  <c r="H1159" i="1"/>
  <c r="H1157" i="1"/>
  <c r="H1155" i="1"/>
  <c r="H1156" i="1"/>
  <c r="H1154" i="1"/>
  <c r="H1152" i="1"/>
  <c r="H1153" i="1"/>
  <c r="H1151" i="1"/>
  <c r="H1148" i="1"/>
  <c r="H1150" i="1"/>
  <c r="H1147" i="1"/>
  <c r="H1145" i="1"/>
  <c r="H1140" i="1"/>
  <c r="H1141" i="1"/>
  <c r="H1143" i="1"/>
  <c r="F136" i="5"/>
  <c r="H1139" i="1"/>
  <c r="H1138" i="1"/>
  <c r="H1137" i="1"/>
  <c r="H1136" i="1"/>
  <c r="H1132" i="1"/>
  <c r="H1134" i="1"/>
  <c r="H1131" i="1"/>
  <c r="H1130" i="1"/>
  <c r="H1129" i="1"/>
  <c r="H1124" i="1"/>
  <c r="H1125" i="1"/>
  <c r="H1127" i="1"/>
  <c r="H1122" i="1"/>
  <c r="H1121" i="1"/>
  <c r="H1120" i="1"/>
  <c r="H1112" i="1"/>
  <c r="H1114" i="1"/>
  <c r="H314" i="9"/>
  <c r="H1109" i="1"/>
  <c r="H1094" i="1"/>
  <c r="H1102" i="1"/>
  <c r="E314" i="9"/>
  <c r="B314" i="9" s="1"/>
  <c r="H1092" i="1"/>
  <c r="F82" i="5"/>
  <c r="H1087" i="1"/>
  <c r="H1088" i="1"/>
  <c r="H1086" i="1"/>
  <c r="H1085" i="1"/>
  <c r="H1083" i="1"/>
  <c r="H1080" i="1"/>
  <c r="H1079" i="1"/>
  <c r="H1075" i="1"/>
  <c r="H1076" i="1"/>
  <c r="H1078" i="1"/>
  <c r="F71" i="5"/>
  <c r="H1068" i="1"/>
  <c r="H1071" i="1"/>
  <c r="H1069" i="1"/>
  <c r="F56" i="5"/>
  <c r="H1056" i="1"/>
  <c r="F45" i="5"/>
  <c r="G1046" i="1"/>
  <c r="G1044" i="1"/>
  <c r="G1040" i="1"/>
  <c r="G1039" i="1"/>
  <c r="G1034" i="1"/>
  <c r="G1035" i="1"/>
  <c r="G1033" i="1"/>
  <c r="G1032" i="1"/>
  <c r="G1031" i="1"/>
  <c r="G1030" i="1"/>
  <c r="G1028" i="1"/>
  <c r="G1027" i="1"/>
  <c r="G1026" i="1"/>
  <c r="E12" i="5"/>
  <c r="D1017" i="1" s="1"/>
  <c r="H1017" i="1" s="1"/>
  <c r="F19" i="5"/>
  <c r="G1024" i="1"/>
  <c r="G1025" i="1"/>
  <c r="G1023" i="1"/>
  <c r="G1018" i="1"/>
  <c r="F13" i="5"/>
  <c r="G1013" i="1"/>
  <c r="G1010" i="1"/>
  <c r="G1008" i="1"/>
  <c r="G1006" i="1"/>
  <c r="G1005" i="1"/>
  <c r="G1004" i="1"/>
  <c r="G1002" i="1"/>
  <c r="G1000" i="1"/>
  <c r="G999" i="1"/>
  <c r="G998" i="1"/>
  <c r="G996" i="1"/>
  <c r="G995" i="1"/>
  <c r="G994" i="1"/>
  <c r="G992" i="1"/>
  <c r="G986" i="1"/>
  <c r="G985" i="1"/>
  <c r="G978" i="1"/>
  <c r="G977" i="1"/>
  <c r="G976" i="1"/>
  <c r="G974" i="1"/>
  <c r="G972" i="1"/>
  <c r="E156" i="9"/>
  <c r="B156" i="9" s="1"/>
  <c r="F283" i="9"/>
  <c r="G970" i="1"/>
  <c r="G969" i="1"/>
  <c r="G968" i="1"/>
  <c r="G964" i="1"/>
  <c r="G963" i="1"/>
  <c r="G962" i="1"/>
  <c r="G961" i="1"/>
  <c r="G960" i="1"/>
  <c r="G959" i="1"/>
  <c r="G958" i="1"/>
  <c r="G957" i="1"/>
  <c r="G956" i="1"/>
  <c r="G955" i="1"/>
  <c r="G954" i="1"/>
  <c r="G953" i="1"/>
  <c r="G952" i="1"/>
  <c r="G951" i="1"/>
  <c r="G950" i="1"/>
  <c r="G949" i="1"/>
  <c r="G948" i="1"/>
  <c r="G944" i="1"/>
  <c r="F277" i="9"/>
  <c r="G942" i="1"/>
  <c r="F275" i="9"/>
  <c r="G940" i="1"/>
  <c r="G939" i="1"/>
  <c r="G938" i="1"/>
  <c r="G937" i="1"/>
  <c r="G936" i="1"/>
  <c r="G935" i="1"/>
  <c r="G934" i="1"/>
  <c r="G932" i="1"/>
  <c r="G928" i="1"/>
  <c r="G924" i="1"/>
  <c r="G921" i="1"/>
  <c r="G919" i="1"/>
  <c r="G918" i="1"/>
  <c r="G917" i="1"/>
  <c r="F267" i="9"/>
  <c r="G916" i="1"/>
  <c r="G914" i="1"/>
  <c r="G906" i="1"/>
  <c r="G901" i="1"/>
  <c r="G897" i="1"/>
  <c r="G893" i="1"/>
  <c r="G889" i="1"/>
  <c r="G887" i="1"/>
  <c r="G885" i="1"/>
  <c r="G883" i="1"/>
  <c r="G879" i="1"/>
  <c r="G875" i="1"/>
  <c r="F251" i="9"/>
  <c r="G869" i="1"/>
  <c r="G861" i="1"/>
  <c r="G857" i="1"/>
  <c r="G849" i="1"/>
  <c r="G839" i="1"/>
  <c r="G837" i="1"/>
  <c r="G831" i="1"/>
  <c r="G823" i="1"/>
  <c r="G813" i="1"/>
  <c r="G809" i="1"/>
  <c r="G805" i="1"/>
  <c r="G801" i="1"/>
  <c r="G799" i="1"/>
  <c r="G797" i="1"/>
  <c r="G789" i="1"/>
  <c r="G785" i="1"/>
  <c r="G777" i="1"/>
  <c r="G773" i="1"/>
  <c r="G769" i="1"/>
  <c r="G763" i="1"/>
  <c r="G761" i="1"/>
  <c r="F245" i="9"/>
  <c r="B245" i="9" s="1"/>
  <c r="G741" i="1"/>
  <c r="G739" i="1"/>
  <c r="G737" i="1"/>
  <c r="F239" i="9"/>
  <c r="B239" i="9" s="1"/>
  <c r="G727" i="1"/>
  <c r="G721" i="1"/>
  <c r="G715" i="1"/>
  <c r="G713" i="1"/>
  <c r="G709" i="1"/>
  <c r="G699" i="1"/>
  <c r="G697" i="1"/>
  <c r="G687" i="1"/>
  <c r="G685" i="1"/>
  <c r="G681" i="1"/>
  <c r="G667" i="1"/>
  <c r="G665" i="1"/>
  <c r="G653" i="1"/>
  <c r="F656" i="4"/>
  <c r="G623" i="1"/>
  <c r="G615" i="1"/>
  <c r="G619" i="1"/>
  <c r="B291" i="9"/>
  <c r="G611" i="1"/>
  <c r="B289" i="9"/>
  <c r="G609" i="1"/>
  <c r="F287" i="9"/>
  <c r="B287" i="9"/>
  <c r="F285" i="9"/>
  <c r="G603" i="1"/>
  <c r="B285" i="9"/>
  <c r="B283" i="9"/>
  <c r="G597" i="1"/>
  <c r="F281" i="9"/>
  <c r="B281" i="9" s="1"/>
  <c r="F279" i="9"/>
  <c r="B279" i="9"/>
  <c r="G591" i="1"/>
  <c r="G587" i="1"/>
  <c r="G575" i="1"/>
  <c r="G569" i="1"/>
  <c r="G565" i="1"/>
  <c r="G553" i="1"/>
  <c r="B277" i="9"/>
  <c r="B275" i="9"/>
  <c r="G543" i="1"/>
  <c r="G539" i="1"/>
  <c r="B273" i="9"/>
  <c r="F271" i="9"/>
  <c r="B271" i="9"/>
  <c r="E536" i="4"/>
  <c r="D530" i="1" s="1"/>
  <c r="H530" i="1" s="1"/>
  <c r="G531" i="1"/>
  <c r="G526" i="1"/>
  <c r="G520" i="1"/>
  <c r="G516" i="1"/>
  <c r="G508" i="1"/>
  <c r="F269" i="9"/>
  <c r="B269" i="9" s="1"/>
  <c r="B267" i="9"/>
  <c r="F265" i="9"/>
  <c r="B265" i="9"/>
  <c r="G500" i="1"/>
  <c r="F263" i="9"/>
  <c r="B263" i="9"/>
  <c r="G496" i="1"/>
  <c r="G494" i="1"/>
  <c r="F261" i="9"/>
  <c r="B261" i="9" s="1"/>
  <c r="B259" i="9"/>
  <c r="F257" i="9"/>
  <c r="B257" i="9" s="1"/>
  <c r="G484" i="1"/>
  <c r="G476" i="1"/>
  <c r="G470" i="1"/>
  <c r="F255" i="9"/>
  <c r="B255" i="9" s="1"/>
  <c r="G460" i="1"/>
  <c r="G458" i="1"/>
  <c r="G454" i="1"/>
  <c r="B253" i="9"/>
  <c r="G440" i="1"/>
  <c r="G434" i="1"/>
  <c r="B251" i="9"/>
  <c r="F249" i="9"/>
  <c r="B249" i="9"/>
  <c r="G432" i="1"/>
  <c r="G426" i="1"/>
  <c r="G416" i="1"/>
  <c r="G414" i="1"/>
  <c r="F412" i="4"/>
  <c r="G405" i="1"/>
  <c r="G406" i="1"/>
  <c r="G404" i="1"/>
  <c r="G401" i="1"/>
  <c r="G402" i="1"/>
  <c r="G400" i="1"/>
  <c r="F401" i="4"/>
  <c r="G396" i="1"/>
  <c r="G395" i="1"/>
  <c r="G393" i="1"/>
  <c r="G388" i="1"/>
  <c r="G383" i="1"/>
  <c r="G382" i="1"/>
  <c r="G379" i="1"/>
  <c r="G377" i="1"/>
  <c r="G376" i="1"/>
  <c r="F379" i="4"/>
  <c r="G374" i="1"/>
  <c r="G373" i="1"/>
  <c r="G372" i="1"/>
  <c r="G368" i="1"/>
  <c r="G369" i="1"/>
  <c r="G370" i="1"/>
  <c r="F373" i="4"/>
  <c r="G363" i="1"/>
  <c r="G361" i="1"/>
  <c r="G362" i="1"/>
  <c r="G360" i="1"/>
  <c r="G356" i="1"/>
  <c r="G357" i="1"/>
  <c r="G358" i="1"/>
  <c r="G353" i="1"/>
  <c r="G354" i="1"/>
  <c r="G352" i="1"/>
  <c r="G349" i="1"/>
  <c r="G350" i="1"/>
  <c r="G351" i="1"/>
  <c r="G348" i="1"/>
  <c r="G347" i="1"/>
  <c r="G346" i="1"/>
  <c r="G344" i="1"/>
  <c r="E321" i="4"/>
  <c r="D316" i="1" s="1"/>
  <c r="H316" i="1" s="1"/>
  <c r="G341" i="1"/>
  <c r="G342" i="1"/>
  <c r="G336" i="1"/>
  <c r="G337" i="1"/>
  <c r="G331" i="1"/>
  <c r="G322" i="1"/>
  <c r="G320" i="1"/>
  <c r="G319" i="1"/>
  <c r="G317" i="1"/>
  <c r="G318" i="1"/>
  <c r="G315" i="1"/>
  <c r="G312" i="1"/>
  <c r="D304" i="1"/>
  <c r="H304" i="1" s="1"/>
  <c r="G309" i="1"/>
  <c r="G307" i="1"/>
  <c r="G305" i="1"/>
  <c r="G302" i="1"/>
  <c r="G301" i="1"/>
  <c r="G300" i="1"/>
  <c r="F428" i="4"/>
  <c r="G299" i="1"/>
  <c r="E648" i="4"/>
  <c r="D642" i="1" s="1"/>
  <c r="H642" i="1" s="1"/>
  <c r="G292" i="1"/>
  <c r="G291" i="1"/>
  <c r="G293" i="1"/>
  <c r="G290" i="1"/>
  <c r="G285" i="1"/>
  <c r="E273" i="4"/>
  <c r="D269" i="1" s="1"/>
  <c r="F289" i="4"/>
  <c r="G284" i="1"/>
  <c r="G283" i="1"/>
  <c r="G282" i="1"/>
  <c r="G281" i="1"/>
  <c r="G279" i="1"/>
  <c r="G280" i="1"/>
  <c r="G278" i="1"/>
  <c r="F278" i="4"/>
  <c r="G274" i="1"/>
  <c r="G275" i="1"/>
  <c r="G273" i="1"/>
  <c r="G272" i="1"/>
  <c r="G270" i="1"/>
  <c r="F274" i="4"/>
  <c r="F247" i="9"/>
  <c r="B247" i="9" s="1"/>
  <c r="G267" i="1"/>
  <c r="G265" i="1"/>
  <c r="G266" i="1"/>
  <c r="E262" i="4"/>
  <c r="D258" i="1" s="1"/>
  <c r="H258" i="1" s="1"/>
  <c r="F269" i="4"/>
  <c r="G262" i="1"/>
  <c r="G259" i="1"/>
  <c r="G261" i="1"/>
  <c r="G257" i="1"/>
  <c r="G256" i="1"/>
  <c r="G255" i="1"/>
  <c r="G250" i="1"/>
  <c r="E230" i="4"/>
  <c r="D226" i="1" s="1"/>
  <c r="H226" i="1" s="1"/>
  <c r="G249" i="1"/>
  <c r="F250" i="4"/>
  <c r="G246" i="1"/>
  <c r="G242" i="1"/>
  <c r="G240" i="1"/>
  <c r="G236" i="1"/>
  <c r="G235" i="1"/>
  <c r="G233" i="1"/>
  <c r="F237" i="4"/>
  <c r="G230" i="1"/>
  <c r="G229" i="1"/>
  <c r="G226" i="1"/>
  <c r="G227" i="1"/>
  <c r="G224" i="1"/>
  <c r="F225" i="4"/>
  <c r="G221" i="1"/>
  <c r="G222" i="1"/>
  <c r="G218" i="1"/>
  <c r="G219" i="1"/>
  <c r="G216" i="1"/>
  <c r="G215" i="1"/>
  <c r="G214" i="1"/>
  <c r="E202" i="4"/>
  <c r="D198" i="1" s="1"/>
  <c r="H198" i="1" s="1"/>
  <c r="F216" i="4"/>
  <c r="G212" i="1"/>
  <c r="G213" i="1"/>
  <c r="G210" i="1"/>
  <c r="G209" i="1"/>
  <c r="G208" i="1"/>
  <c r="G204" i="1"/>
  <c r="G203" i="1"/>
  <c r="G202" i="1"/>
  <c r="G201" i="1"/>
  <c r="G198" i="1"/>
  <c r="G199" i="1"/>
  <c r="G197" i="1"/>
  <c r="F194" i="4"/>
  <c r="G195" i="1"/>
  <c r="G194" i="1"/>
  <c r="F243" i="9"/>
  <c r="B243" i="9" s="1"/>
  <c r="G193" i="1"/>
  <c r="G192" i="1"/>
  <c r="G190" i="1"/>
  <c r="G191" i="1"/>
  <c r="B241" i="9"/>
  <c r="G189" i="1"/>
  <c r="G188" i="1"/>
  <c r="G187" i="1"/>
  <c r="G185" i="1"/>
  <c r="G186" i="1"/>
  <c r="G183" i="1"/>
  <c r="G181" i="1"/>
  <c r="G180" i="1"/>
  <c r="E164" i="4"/>
  <c r="F178" i="4"/>
  <c r="G176" i="1"/>
  <c r="G174" i="1"/>
  <c r="G175" i="1"/>
  <c r="G171" i="1"/>
  <c r="G170" i="1"/>
  <c r="G166" i="1"/>
  <c r="G168" i="1"/>
  <c r="F170" i="4"/>
  <c r="G165" i="1"/>
  <c r="G164" i="1"/>
  <c r="G161" i="1"/>
  <c r="G163" i="1"/>
  <c r="G159" i="1"/>
  <c r="G158" i="1"/>
  <c r="G156" i="1"/>
  <c r="G157" i="1"/>
  <c r="F237" i="9"/>
  <c r="B237" i="9" s="1"/>
  <c r="G149" i="1"/>
  <c r="G150" i="1"/>
  <c r="G136" i="1"/>
  <c r="G137" i="1"/>
  <c r="G134" i="1"/>
  <c r="G130" i="1"/>
  <c r="G131" i="1"/>
  <c r="G132" i="1"/>
  <c r="G129" i="1"/>
  <c r="G128" i="1"/>
  <c r="G127" i="1"/>
  <c r="F125" i="4"/>
  <c r="G125" i="1"/>
  <c r="G126" i="1"/>
  <c r="G124" i="1"/>
  <c r="G121" i="1"/>
  <c r="G122" i="1"/>
  <c r="G123" i="1"/>
  <c r="G120" i="1"/>
  <c r="G118" i="1"/>
  <c r="E106" i="4"/>
  <c r="D102" i="1" s="1"/>
  <c r="H102" i="1" s="1"/>
  <c r="F120" i="4"/>
  <c r="G116" i="1"/>
  <c r="G117" i="1"/>
  <c r="G113" i="1"/>
  <c r="G111" i="1"/>
  <c r="F112" i="4"/>
  <c r="G110" i="1"/>
  <c r="G108" i="1"/>
  <c r="G109" i="1"/>
  <c r="D103" i="1"/>
  <c r="H103" i="1" s="1"/>
  <c r="B235" i="9"/>
  <c r="G106" i="1"/>
  <c r="G105" i="1"/>
  <c r="G102" i="1"/>
  <c r="G104" i="1"/>
  <c r="G100" i="1"/>
  <c r="G94" i="1"/>
  <c r="G97" i="1"/>
  <c r="G93" i="1"/>
  <c r="G90" i="1"/>
  <c r="E82" i="4"/>
  <c r="D78" i="1" s="1"/>
  <c r="H78" i="1" s="1"/>
  <c r="F91" i="4"/>
  <c r="F233" i="9"/>
  <c r="B233" i="9" s="1"/>
  <c r="G87" i="1"/>
  <c r="G86" i="1"/>
  <c r="F231" i="9"/>
  <c r="B231" i="9" s="1"/>
  <c r="G83" i="1"/>
  <c r="F83" i="4"/>
  <c r="G78" i="1"/>
  <c r="G79" i="1"/>
  <c r="G80" i="1"/>
  <c r="G76" i="1"/>
  <c r="G73" i="1"/>
  <c r="G75" i="1"/>
  <c r="F74" i="4"/>
  <c r="G70" i="1"/>
  <c r="G69" i="1"/>
  <c r="G67" i="1"/>
  <c r="G68" i="1"/>
  <c r="G66" i="1"/>
  <c r="G64" i="1"/>
  <c r="G65" i="1"/>
  <c r="G63" i="1"/>
  <c r="G62" i="1"/>
  <c r="G60" i="1"/>
  <c r="G61" i="1"/>
  <c r="F61" i="4"/>
  <c r="G57" i="1"/>
  <c r="G58" i="1"/>
  <c r="G56" i="1"/>
  <c r="G54" i="1"/>
  <c r="F58" i="4"/>
  <c r="G53" i="1"/>
  <c r="G52" i="1"/>
  <c r="G51" i="1"/>
  <c r="G49" i="1"/>
  <c r="G50" i="1"/>
  <c r="F49" i="4"/>
  <c r="G45" i="1"/>
  <c r="G46" i="1"/>
  <c r="G47" i="1"/>
  <c r="G43" i="1"/>
  <c r="G42" i="1"/>
  <c r="G39" i="1"/>
  <c r="G40" i="1"/>
  <c r="G37" i="1"/>
  <c r="G35" i="1"/>
  <c r="G36" i="1"/>
  <c r="E7" i="4"/>
  <c r="E6" i="4" s="1"/>
  <c r="F29" i="4"/>
  <c r="G25" i="1"/>
  <c r="G23" i="1"/>
  <c r="G22" i="1"/>
  <c r="G19" i="1"/>
  <c r="G21" i="1"/>
  <c r="F23" i="4"/>
  <c r="F229" i="9"/>
  <c r="B229" i="9" s="1"/>
  <c r="G16" i="1"/>
  <c r="G15" i="1"/>
  <c r="G13" i="1"/>
  <c r="G14" i="1"/>
  <c r="G6" i="1"/>
  <c r="G4" i="1"/>
  <c r="G5" i="1"/>
  <c r="G407" i="1"/>
  <c r="H407" i="1"/>
  <c r="G409" i="1"/>
  <c r="G411"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1052" i="1"/>
  <c r="G1054" i="1"/>
  <c r="G1056" i="1"/>
  <c r="G1058" i="1"/>
  <c r="G1060" i="1"/>
  <c r="G1062" i="1"/>
  <c r="G1064" i="1"/>
  <c r="G1066" i="1"/>
  <c r="G1068" i="1"/>
  <c r="G1070" i="1"/>
  <c r="G1072" i="1"/>
  <c r="G1075" i="1"/>
  <c r="G1077" i="1"/>
  <c r="G1079" i="1"/>
  <c r="G1081" i="1"/>
  <c r="G1083" i="1"/>
  <c r="G1085" i="1"/>
  <c r="G1087" i="1"/>
  <c r="G1089" i="1"/>
  <c r="G1091" i="1"/>
  <c r="H1093" i="1"/>
  <c r="G1093" i="1"/>
  <c r="G1051" i="1"/>
  <c r="G1053" i="1"/>
  <c r="G1055" i="1"/>
  <c r="G1057" i="1"/>
  <c r="G1059" i="1"/>
  <c r="G1061" i="1"/>
  <c r="G1063" i="1"/>
  <c r="G1065" i="1"/>
  <c r="G1067" i="1"/>
  <c r="G1069" i="1"/>
  <c r="G1071" i="1"/>
  <c r="G1073" i="1"/>
  <c r="G1076" i="1"/>
  <c r="G1078" i="1"/>
  <c r="G1080" i="1"/>
  <c r="G1082" i="1"/>
  <c r="G1084" i="1"/>
  <c r="G1086" i="1"/>
  <c r="G1088" i="1"/>
  <c r="G1090"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2" i="1"/>
  <c r="G1414" i="1"/>
  <c r="G1416" i="1"/>
  <c r="G1418" i="1"/>
  <c r="G1420" i="1"/>
  <c r="G1422" i="1"/>
  <c r="G1424" i="1"/>
  <c r="G1426" i="1"/>
  <c r="G1428" i="1"/>
  <c r="G1430" i="1"/>
  <c r="G1432" i="1"/>
  <c r="G1434" i="1"/>
  <c r="G1436" i="1"/>
  <c r="G1438" i="1"/>
  <c r="G1440" i="1"/>
  <c r="H1442" i="1"/>
  <c r="G1442" i="1"/>
  <c r="F7" i="4"/>
  <c r="D6" i="4"/>
  <c r="G1411" i="1"/>
  <c r="G1413" i="1"/>
  <c r="G1415" i="1"/>
  <c r="G1417" i="1"/>
  <c r="G1419" i="1"/>
  <c r="G1421" i="1"/>
  <c r="G1423" i="1"/>
  <c r="G1425" i="1"/>
  <c r="G1427" i="1"/>
  <c r="G1429" i="1"/>
  <c r="G1433" i="1"/>
  <c r="G1435" i="1"/>
  <c r="G1437" i="1"/>
  <c r="G1439" i="1"/>
  <c r="G1441"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G1542" i="1"/>
  <c r="G1543" i="1"/>
  <c r="G1544" i="1"/>
  <c r="G1545" i="1"/>
  <c r="G1546" i="1"/>
  <c r="G1547" i="1"/>
  <c r="J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H1564" i="1"/>
  <c r="I1564" i="1" s="1"/>
  <c r="H1565" i="1"/>
  <c r="I1565" i="1" s="1"/>
  <c r="H1566" i="1"/>
  <c r="I1566" i="1" s="1"/>
  <c r="H1567" i="1"/>
  <c r="I1567" i="1" s="1"/>
  <c r="H1568" i="1"/>
  <c r="I1568" i="1" s="1"/>
  <c r="H1569" i="1"/>
  <c r="I1569" i="1" s="1"/>
  <c r="H1570" i="1"/>
  <c r="I1570" i="1" s="1"/>
  <c r="H1573" i="1"/>
  <c r="I1573" i="1" s="1"/>
  <c r="H1574" i="1"/>
  <c r="I1574" i="1" s="1"/>
  <c r="H1575" i="1"/>
  <c r="I1575" i="1" s="1"/>
  <c r="H1576" i="1"/>
  <c r="I1576" i="1" s="1"/>
  <c r="H1578" i="1"/>
  <c r="I1578" i="1" s="1"/>
  <c r="H1579" i="1"/>
  <c r="I1579" i="1" s="1"/>
  <c r="H1580" i="1"/>
  <c r="I1580" i="1" s="1"/>
  <c r="H1581" i="1"/>
  <c r="I1581" i="1" s="1"/>
  <c r="H1583" i="1"/>
  <c r="H1585" i="1"/>
  <c r="H1587" i="1"/>
  <c r="H1589" i="1"/>
  <c r="H1591" i="1"/>
  <c r="H1593" i="1"/>
  <c r="H1595" i="1"/>
  <c r="H1597" i="1"/>
  <c r="H1599" i="1"/>
  <c r="H1601" i="1"/>
  <c r="H1603" i="1"/>
  <c r="H1605" i="1"/>
  <c r="H1607" i="1"/>
  <c r="H1609" i="1"/>
  <c r="H1611" i="1"/>
  <c r="H1613" i="1"/>
  <c r="H1615" i="1"/>
  <c r="H1617" i="1"/>
  <c r="H1619" i="1"/>
  <c r="H1623" i="1"/>
  <c r="H1625" i="1"/>
  <c r="H1627" i="1"/>
  <c r="H1629" i="1"/>
  <c r="H1631" i="1"/>
  <c r="H1633" i="1"/>
  <c r="H1635" i="1"/>
  <c r="H1637" i="1"/>
  <c r="H1639" i="1"/>
  <c r="H1641" i="1"/>
  <c r="H1643" i="1"/>
  <c r="H1645" i="1"/>
  <c r="G1646" i="1"/>
  <c r="G1648" i="1"/>
  <c r="G1650" i="1"/>
  <c r="G1652" i="1"/>
  <c r="G1654" i="1"/>
  <c r="G1656" i="1"/>
  <c r="G1658" i="1"/>
  <c r="G1660" i="1"/>
  <c r="G1662" i="1"/>
  <c r="G1664" i="1"/>
  <c r="G1666" i="1"/>
  <c r="G1668" i="1"/>
  <c r="G1670" i="1"/>
  <c r="G1672" i="1"/>
  <c r="G1674" i="1"/>
  <c r="G1676" i="1"/>
  <c r="G1678" i="1"/>
  <c r="G1680" i="1"/>
  <c r="G1682" i="1"/>
  <c r="G1684" i="1"/>
  <c r="G1686" i="1"/>
  <c r="F8" i="4"/>
  <c r="F44" i="4"/>
  <c r="F50" i="4"/>
  <c r="F126" i="4"/>
  <c r="F361" i="4"/>
  <c r="D360" i="4"/>
  <c r="F536" i="4"/>
  <c r="D535" i="4"/>
  <c r="D6" i="5"/>
  <c r="D44" i="8"/>
  <c r="H1541" i="1"/>
  <c r="H1542" i="1"/>
  <c r="H1543" i="1"/>
  <c r="H1544" i="1"/>
  <c r="H1545" i="1"/>
  <c r="H1546" i="1"/>
  <c r="H1582" i="1"/>
  <c r="H24" i="9"/>
  <c r="G24" i="9"/>
  <c r="F153" i="4"/>
  <c r="F154" i="4"/>
  <c r="F165" i="4"/>
  <c r="F309" i="4"/>
  <c r="D308" i="4"/>
  <c r="E360" i="4"/>
  <c r="F647" i="4"/>
  <c r="F430" i="4"/>
  <c r="D639" i="4"/>
  <c r="E430" i="4"/>
  <c r="E535" i="4"/>
  <c r="E69" i="5"/>
  <c r="F69" i="5" s="1"/>
  <c r="H336" i="9"/>
  <c r="E336" i="9" s="1"/>
  <c r="B336" i="9" s="1"/>
  <c r="E177" i="5"/>
  <c r="D221" i="4"/>
  <c r="D273" i="4"/>
  <c r="F310" i="4"/>
  <c r="F322" i="4"/>
  <c r="F362" i="4"/>
  <c r="F374" i="4"/>
  <c r="F426" i="4"/>
  <c r="F431" i="4"/>
  <c r="F467" i="4"/>
  <c r="F523" i="4"/>
  <c r="F537" i="4"/>
  <c r="F585" i="4"/>
  <c r="F607" i="4"/>
  <c r="F8" i="5"/>
  <c r="F70" i="5"/>
  <c r="G315" i="9"/>
  <c r="G316" i="9"/>
  <c r="F150" i="5"/>
  <c r="E337" i="9"/>
  <c r="B337" i="9" s="1"/>
  <c r="F197" i="5"/>
  <c r="D203" i="5"/>
  <c r="D177" i="5" s="1"/>
  <c r="D219" i="5"/>
  <c r="D251" i="5"/>
  <c r="D255" i="5"/>
  <c r="F297" i="5"/>
  <c r="F5" i="6"/>
  <c r="F115" i="6"/>
  <c r="D141" i="6"/>
  <c r="H310" i="9"/>
  <c r="G309" i="9"/>
  <c r="H308" i="9"/>
  <c r="E308" i="9" s="1"/>
  <c r="B308" i="9" s="1"/>
  <c r="G302" i="9"/>
  <c r="E302" i="9" s="1"/>
  <c r="B302" i="9" s="1"/>
  <c r="G301" i="9"/>
  <c r="E301" i="9" s="1"/>
  <c r="B301" i="9" s="1"/>
  <c r="G300" i="9"/>
  <c r="E300" i="9" s="1"/>
  <c r="B300" i="9" s="1"/>
  <c r="G310" i="9"/>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4" i="9"/>
  <c r="E174" i="9" s="1"/>
  <c r="B174" i="9" s="1"/>
  <c r="G175" i="9"/>
  <c r="E175" i="9" s="1"/>
  <c r="B175" i="9" s="1"/>
  <c r="I10" i="9"/>
  <c r="F427" i="4"/>
  <c r="F89" i="5"/>
  <c r="H316" i="9"/>
  <c r="H315" i="9"/>
  <c r="F178" i="5"/>
  <c r="G346" i="9"/>
  <c r="E346" i="9" s="1"/>
  <c r="H19" i="9"/>
  <c r="E19" i="9" s="1"/>
  <c r="B19" i="9" s="1"/>
  <c r="G343" i="9" l="1"/>
  <c r="E343" i="9" s="1"/>
  <c r="B343" i="9" s="1"/>
  <c r="I40" i="3"/>
  <c r="C1622" i="1"/>
  <c r="H1628" i="1"/>
  <c r="G1628" i="1"/>
  <c r="G1602" i="1"/>
  <c r="F89" i="6"/>
  <c r="I28" i="3"/>
  <c r="D1431" i="1"/>
  <c r="F35" i="6"/>
  <c r="E141" i="6"/>
  <c r="F141" i="6" s="1"/>
  <c r="I27" i="3"/>
  <c r="D1401" i="1"/>
  <c r="E310" i="9"/>
  <c r="B310" i="9" s="1"/>
  <c r="I25" i="3"/>
  <c r="D1255" i="1"/>
  <c r="E7" i="5"/>
  <c r="F7" i="5" s="1"/>
  <c r="G1017" i="1"/>
  <c r="F12" i="5"/>
  <c r="G316" i="1"/>
  <c r="E308" i="4"/>
  <c r="D303" i="1" s="1"/>
  <c r="F321" i="4"/>
  <c r="G304" i="1"/>
  <c r="G642" i="1"/>
  <c r="G258" i="1"/>
  <c r="F262" i="4"/>
  <c r="F230" i="4"/>
  <c r="F202" i="4"/>
  <c r="D160" i="1"/>
  <c r="F164" i="4"/>
  <c r="E152" i="4"/>
  <c r="E24" i="9"/>
  <c r="B24" i="9" s="1"/>
  <c r="F106" i="4"/>
  <c r="G103" i="1"/>
  <c r="F82" i="4"/>
  <c r="D3" i="1"/>
  <c r="H3" i="1" s="1"/>
  <c r="D2" i="1"/>
  <c r="I17" i="3"/>
  <c r="E422" i="4"/>
  <c r="E643" i="4" s="1"/>
  <c r="G3" i="1"/>
  <c r="D176" i="5"/>
  <c r="F177" i="5"/>
  <c r="H24" i="3"/>
  <c r="C1181" i="1"/>
  <c r="E180" i="9"/>
  <c r="B180" i="9" s="1"/>
  <c r="F228" i="9"/>
  <c r="B228" i="9" s="1"/>
  <c r="F255" i="5"/>
  <c r="C1259" i="1"/>
  <c r="G339" i="9"/>
  <c r="E339" i="9" s="1"/>
  <c r="B339" i="9" s="1"/>
  <c r="F219" i="5"/>
  <c r="C1223" i="1"/>
  <c r="E316" i="9"/>
  <c r="B316" i="9" s="1"/>
  <c r="F221" i="4"/>
  <c r="D152" i="4"/>
  <c r="C217" i="1"/>
  <c r="E640" i="4"/>
  <c r="D634" i="1" s="1"/>
  <c r="D529" i="1"/>
  <c r="F639" i="4"/>
  <c r="C633" i="1"/>
  <c r="D417" i="4"/>
  <c r="F308" i="4"/>
  <c r="C303" i="1"/>
  <c r="K1481" i="9"/>
  <c r="G344" i="9"/>
  <c r="E344" i="9" s="1"/>
  <c r="B344" i="9" s="1"/>
  <c r="I39" i="3"/>
  <c r="C1621" i="1"/>
  <c r="G299" i="9"/>
  <c r="C1011" i="1"/>
  <c r="D640" i="4"/>
  <c r="F535" i="4"/>
  <c r="C529" i="1"/>
  <c r="D418" i="4"/>
  <c r="F360" i="4"/>
  <c r="C355" i="1"/>
  <c r="I1545" i="1"/>
  <c r="I1543" i="1"/>
  <c r="I1541" i="1"/>
  <c r="B346" i="9"/>
  <c r="E345" i="9"/>
  <c r="I10" i="3" s="1"/>
  <c r="E309" i="9"/>
  <c r="B309" i="9" s="1"/>
  <c r="H31" i="3"/>
  <c r="C1537" i="1"/>
  <c r="F251" i="5"/>
  <c r="H25" i="3"/>
  <c r="C1255" i="1"/>
  <c r="G338" i="9"/>
  <c r="E338" i="9" s="1"/>
  <c r="B338" i="9" s="1"/>
  <c r="F203" i="5"/>
  <c r="C1207" i="1"/>
  <c r="E315" i="9"/>
  <c r="B315" i="9" s="1"/>
  <c r="F273" i="4"/>
  <c r="C269" i="1"/>
  <c r="E176" i="5"/>
  <c r="D1180" i="1" s="1"/>
  <c r="I24" i="3"/>
  <c r="D1181" i="1"/>
  <c r="I23" i="3"/>
  <c r="D1074" i="1"/>
  <c r="E6" i="5"/>
  <c r="E639" i="4"/>
  <c r="D633" i="1" s="1"/>
  <c r="D424" i="1"/>
  <c r="E418" i="4"/>
  <c r="D413" i="1" s="1"/>
  <c r="D355" i="1"/>
  <c r="I1546" i="1"/>
  <c r="I1544" i="1"/>
  <c r="I1542" i="1"/>
  <c r="D422" i="4"/>
  <c r="F6" i="4"/>
  <c r="H17" i="3"/>
  <c r="C2" i="1"/>
  <c r="H1622" i="1" l="1"/>
  <c r="G1622" i="1"/>
  <c r="E342" i="9"/>
  <c r="H1431" i="1"/>
  <c r="G1431" i="1"/>
  <c r="I31" i="3"/>
  <c r="D1537" i="1"/>
  <c r="G1537" i="1" s="1"/>
  <c r="G1401" i="1"/>
  <c r="H1401" i="1"/>
  <c r="G348" i="9"/>
  <c r="E348" i="9" s="1"/>
  <c r="G306" i="9"/>
  <c r="E306" i="9" s="1"/>
  <c r="B306" i="9" s="1"/>
  <c r="D1012" i="1"/>
  <c r="G1012" i="1" s="1"/>
  <c r="I22" i="3"/>
  <c r="H1012" i="1"/>
  <c r="E417" i="4"/>
  <c r="D412" i="1" s="1"/>
  <c r="E299" i="4"/>
  <c r="I18" i="3"/>
  <c r="D148" i="1"/>
  <c r="H160" i="1"/>
  <c r="G160" i="1"/>
  <c r="D417" i="1"/>
  <c r="D643" i="4"/>
  <c r="F422" i="4"/>
  <c r="C417" i="1"/>
  <c r="H1074" i="1"/>
  <c r="G1074" i="1"/>
  <c r="H1207" i="1"/>
  <c r="G1207" i="1"/>
  <c r="H1537" i="1"/>
  <c r="G529" i="1"/>
  <c r="H529" i="1"/>
  <c r="F640" i="4"/>
  <c r="C634" i="1"/>
  <c r="F6" i="5"/>
  <c r="G633" i="1"/>
  <c r="H633" i="1"/>
  <c r="G217" i="1"/>
  <c r="H217" i="1"/>
  <c r="H1223" i="1"/>
  <c r="G1223" i="1"/>
  <c r="H1181" i="1"/>
  <c r="G1181" i="1"/>
  <c r="G2" i="1"/>
  <c r="H2" i="1"/>
  <c r="H424" i="1"/>
  <c r="G424" i="1"/>
  <c r="H299" i="9"/>
  <c r="E299" i="9" s="1"/>
  <c r="D1011" i="1"/>
  <c r="H1011" i="1" s="1"/>
  <c r="G269" i="1"/>
  <c r="H269" i="1"/>
  <c r="H1255" i="1"/>
  <c r="G1255" i="1"/>
  <c r="D637" i="1"/>
  <c r="G355" i="1"/>
  <c r="H355" i="1"/>
  <c r="F418" i="4"/>
  <c r="C413" i="1"/>
  <c r="G1621" i="1"/>
  <c r="H1621" i="1"/>
  <c r="H11" i="3"/>
  <c r="G303" i="1"/>
  <c r="H303" i="1"/>
  <c r="F417" i="4"/>
  <c r="C412" i="1"/>
  <c r="D299" i="4"/>
  <c r="F152" i="4"/>
  <c r="H18" i="3"/>
  <c r="C148" i="1"/>
  <c r="H1259" i="1"/>
  <c r="G1259" i="1"/>
  <c r="F176" i="5"/>
  <c r="C1180" i="1"/>
  <c r="H9" i="3" l="1"/>
  <c r="K3" i="9" s="1"/>
  <c r="E347" i="9"/>
  <c r="B348" i="9"/>
  <c r="G1011" i="1"/>
  <c r="D295" i="1"/>
  <c r="E423" i="4"/>
  <c r="E301" i="4"/>
  <c r="D297" i="1" s="1"/>
  <c r="E300" i="4"/>
  <c r="D296" i="1" s="1"/>
  <c r="B299" i="9"/>
  <c r="G412" i="1"/>
  <c r="H412" i="1"/>
  <c r="N3" i="9"/>
  <c r="I11" i="3"/>
  <c r="D423" i="4"/>
  <c r="D301" i="4"/>
  <c r="F299" i="4"/>
  <c r="C295" i="1"/>
  <c r="D300" i="4"/>
  <c r="G413" i="1"/>
  <c r="H413" i="1"/>
  <c r="G634" i="1"/>
  <c r="H634" i="1"/>
  <c r="G417" i="1"/>
  <c r="H417" i="1"/>
  <c r="H1180" i="1"/>
  <c r="G1180" i="1"/>
  <c r="G148" i="1"/>
  <c r="H148" i="1"/>
  <c r="H8" i="3"/>
  <c r="F643" i="4"/>
  <c r="C637" i="1"/>
  <c r="I9" i="3" l="1"/>
  <c r="E425" i="4"/>
  <c r="D420" i="1" s="1"/>
  <c r="H20" i="9"/>
  <c r="E424" i="4"/>
  <c r="D419" i="1" s="1"/>
  <c r="D418" i="1"/>
  <c r="E644" i="4"/>
  <c r="G637" i="1"/>
  <c r="H637" i="1"/>
  <c r="M3" i="9"/>
  <c r="F300" i="4"/>
  <c r="C296" i="1"/>
  <c r="D644" i="4"/>
  <c r="D425" i="4"/>
  <c r="F423" i="4"/>
  <c r="C418" i="1"/>
  <c r="G20" i="9"/>
  <c r="D424" i="4"/>
  <c r="G295" i="1"/>
  <c r="H295" i="1"/>
  <c r="F301" i="4"/>
  <c r="C297" i="1"/>
  <c r="E20" i="9" l="1"/>
  <c r="B20" i="9" s="1"/>
  <c r="E645" i="4"/>
  <c r="E646" i="4"/>
  <c r="D638" i="1"/>
  <c r="D646" i="4"/>
  <c r="F644" i="4"/>
  <c r="C638" i="1"/>
  <c r="D645" i="4"/>
  <c r="H334" i="9"/>
  <c r="G334" i="9"/>
  <c r="G297" i="1"/>
  <c r="H297" i="1"/>
  <c r="F424" i="4"/>
  <c r="C419" i="1"/>
  <c r="G418" i="1"/>
  <c r="H418" i="1"/>
  <c r="F425" i="4"/>
  <c r="C420" i="1"/>
  <c r="G296" i="1"/>
  <c r="H296" i="1"/>
  <c r="E334" i="9" l="1"/>
  <c r="B334" i="9" s="1"/>
  <c r="D640" i="1"/>
  <c r="E650" i="4"/>
  <c r="D639" i="1"/>
  <c r="E649" i="4"/>
  <c r="G420" i="1"/>
  <c r="H420" i="1"/>
  <c r="G419" i="1"/>
  <c r="H419" i="1"/>
  <c r="D649" i="4"/>
  <c r="F645" i="4"/>
  <c r="C639" i="1"/>
  <c r="G638" i="1"/>
  <c r="H638" i="1"/>
  <c r="D650" i="4"/>
  <c r="F646" i="4"/>
  <c r="C640" i="1"/>
  <c r="E298" i="9" l="1"/>
  <c r="I8" i="3" s="1"/>
  <c r="D643" i="1"/>
  <c r="I19" i="3"/>
  <c r="D644" i="1"/>
  <c r="I20" i="3"/>
  <c r="G640" i="1"/>
  <c r="H640" i="1"/>
  <c r="F650" i="4"/>
  <c r="H20" i="3"/>
  <c r="C644" i="1"/>
  <c r="G639" i="1"/>
  <c r="H639" i="1"/>
  <c r="F649" i="4"/>
  <c r="H19" i="3"/>
  <c r="C643" i="1"/>
  <c r="G297" i="9"/>
  <c r="E297" i="9" s="1"/>
  <c r="B297" i="9" s="1"/>
  <c r="G643" i="1" l="1"/>
  <c r="H643" i="1"/>
  <c r="G644" i="1"/>
  <c r="H644" i="1"/>
  <c r="H7" i="3"/>
  <c r="J3" i="9" l="1"/>
  <c r="G295" i="9" l="1"/>
  <c r="H295" i="9"/>
  <c r="L293" i="9"/>
  <c r="F293" i="9" s="1"/>
  <c r="H18" i="9"/>
  <c r="G18" i="9"/>
  <c r="J11" i="9"/>
  <c r="K10" i="9"/>
  <c r="I8" i="9"/>
  <c r="J7" i="9"/>
  <c r="K6" i="9"/>
  <c r="I13" i="9"/>
  <c r="K11" i="9"/>
  <c r="J10" i="9"/>
  <c r="I9" i="9"/>
  <c r="K7" i="9"/>
  <c r="J6" i="9"/>
  <c r="I5" i="9"/>
  <c r="J13" i="9"/>
  <c r="I12" i="9"/>
  <c r="I6" i="9"/>
  <c r="J9" i="9"/>
  <c r="H21" i="9"/>
  <c r="G15" i="9"/>
  <c r="H16" i="9"/>
  <c r="H17" i="9"/>
  <c r="K13" i="9"/>
  <c r="J12" i="9"/>
  <c r="I11" i="9"/>
  <c r="K9" i="9"/>
  <c r="J8" i="9"/>
  <c r="I7" i="9"/>
  <c r="E7" i="9" s="1"/>
  <c r="B7" i="9" s="1"/>
  <c r="K5" i="9"/>
  <c r="K12" i="9"/>
  <c r="J5" i="9"/>
  <c r="K8" i="9"/>
  <c r="G22" i="9"/>
  <c r="M15" i="9"/>
  <c r="L16" i="9"/>
  <c r="I17" i="9"/>
  <c r="H22" i="9"/>
  <c r="L15" i="9"/>
  <c r="M16" i="9"/>
  <c r="J17" i="9"/>
  <c r="G21" i="9"/>
  <c r="E21" i="9" s="1"/>
  <c r="B21" i="9" s="1"/>
  <c r="H15" i="9"/>
  <c r="G16" i="9"/>
  <c r="E16" i="9" s="1"/>
  <c r="G17" i="9"/>
  <c r="E10" i="9" l="1"/>
  <c r="B10" i="9" s="1"/>
  <c r="F15" i="9"/>
  <c r="E11" i="9"/>
  <c r="B11" i="9" s="1"/>
  <c r="E6" i="9"/>
  <c r="B6" i="9" s="1"/>
  <c r="E17" i="9"/>
  <c r="B17" i="9" s="1"/>
  <c r="E18" i="9"/>
  <c r="B18" i="9" s="1"/>
  <c r="E295" i="9"/>
  <c r="E23" i="9" s="1"/>
  <c r="I7" i="3" s="1"/>
  <c r="F16" i="9"/>
  <c r="B16" i="9" s="1"/>
  <c r="E22" i="9"/>
  <c r="B22" i="9" s="1"/>
  <c r="E9" i="9"/>
  <c r="B9" i="9" s="1"/>
  <c r="E8" i="9"/>
  <c r="B8" i="9" s="1"/>
  <c r="E15" i="9"/>
  <c r="E12" i="9"/>
  <c r="B12" i="9" s="1"/>
  <c r="E5" i="9"/>
  <c r="E13" i="9"/>
  <c r="B13" i="9" s="1"/>
  <c r="B293" i="9"/>
  <c r="F23" i="9"/>
  <c r="F14" i="9" l="1"/>
  <c r="F3" i="9" s="1"/>
  <c r="B295" i="9"/>
  <c r="B5" i="9"/>
  <c r="E4" i="9"/>
  <c r="B15" i="9"/>
  <c r="E14" i="9"/>
  <c r="I13" i="3" s="1"/>
  <c r="E3" i="9" l="1"/>
</calcChain>
</file>

<file path=xl/sharedStrings.xml><?xml version="1.0" encoding="utf-8"?>
<sst xmlns="http://schemas.openxmlformats.org/spreadsheetml/2006/main" count="4733" uniqueCount="3657">
  <si>
    <t>Obveznik:</t>
  </si>
  <si>
    <t>37113 - OPĆINA OKUČANI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</si>
  <si>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</si>
  <si>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</si>
  <si>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</si>
  <si>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</si>
  <si>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</si>
  <si>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</si>
  <si>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</si>
  <si>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</si>
  <si>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</si>
  <si>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</si>
  <si>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</si>
  <si>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</si>
  <si>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</si>
  <si>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</si>
  <si>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</si>
  <si>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</si>
  <si>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</si>
  <si>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</si>
  <si>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</si>
  <si>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</si>
  <si>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</si>
  <si>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</si>
  <si>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</si>
  <si>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</si>
  <si>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</si>
  <si>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</si>
  <si>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</si>
  <si>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</si>
  <si>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</si>
  <si>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</si>
  <si>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</si>
  <si>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</si>
  <si>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</si>
  <si>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</si>
  <si>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</si>
  <si>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</si>
  <si>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</si>
  <si>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</si>
  <si>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</si>
  <si>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</si>
  <si>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</si>
  <si>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</si>
  <si>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</si>
  <si>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</si>
  <si>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</si>
  <si>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</si>
  <si>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</si>
  <si>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</si>
  <si>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</si>
  <si>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</si>
  <si>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</si>
  <si>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</si>
  <si>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</si>
  <si>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</si>
  <si>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</si>
  <si>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</si>
  <si>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</si>
  <si>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</si>
  <si>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</si>
  <si>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</si>
  <si>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</si>
  <si>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</si>
  <si>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</si>
  <si>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</si>
  <si>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</si>
  <si>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</si>
  <si>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</si>
  <si>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</si>
  <si>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</si>
  <si>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</si>
  <si>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</si>
  <si>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</si>
  <si>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</si>
  <si>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</si>
  <si>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</si>
  <si>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</si>
  <si>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</si>
  <si>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</si>
  <si>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</si>
  <si>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</si>
  <si>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</si>
  <si>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</si>
  <si>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</si>
  <si>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</si>
  <si>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</si>
  <si>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</si>
  <si>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</si>
  <si>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</si>
  <si>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</si>
  <si>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</si>
  <si>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</si>
  <si>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</si>
  <si>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</si>
  <si>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</si>
  <si>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</si>
  <si>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</si>
  <si>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</si>
  <si>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</si>
  <si>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</si>
  <si>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</si>
  <si>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</si>
  <si>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</si>
  <si>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</si>
  <si>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</si>
  <si>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</si>
  <si>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</si>
  <si>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</si>
  <si>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</si>
  <si>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</si>
  <si>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</si>
  <si>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</si>
  <si>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</si>
  <si>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</si>
  <si>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</si>
  <si>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</si>
  <si>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</si>
  <si>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</si>
  <si>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</si>
  <si>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</si>
  <si>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</si>
  <si>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</si>
  <si>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</si>
  <si>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</si>
  <si>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</si>
  <si>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</si>
  <si>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</si>
  <si>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</si>
  <si>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</si>
  <si>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</si>
  <si>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</si>
  <si>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</si>
  <si>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</si>
  <si>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</si>
  <si>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</si>
  <si>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</si>
  <si>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</si>
  <si>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</si>
  <si>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</si>
  <si>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</si>
  <si>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</si>
  <si>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</si>
  <si>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</si>
  <si>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</si>
  <si>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</si>
  <si>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</si>
  <si>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</si>
  <si>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</si>
  <si>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</si>
  <si>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</si>
  <si>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</si>
  <si>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</si>
  <si>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</si>
  <si>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</si>
  <si>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</si>
  <si>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</si>
  <si>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</si>
  <si>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</si>
  <si>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</si>
  <si>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</si>
  <si>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</si>
  <si>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</si>
  <si>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</si>
  <si>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</si>
  <si>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</si>
  <si>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</si>
  <si>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</si>
  <si>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</si>
  <si>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</si>
  <si>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</si>
  <si>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</si>
  <si>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</si>
  <si>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</si>
  <si>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</si>
  <si>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</si>
  <si>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</si>
  <si>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</si>
  <si>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</si>
  <si>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</si>
  <si>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</si>
  <si>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</si>
  <si>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</si>
  <si>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</si>
  <si>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</si>
  <si>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</si>
  <si>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</si>
  <si>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</si>
  <si>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</si>
  <si>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</si>
  <si>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</si>
  <si>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</si>
  <si>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</si>
  <si>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</si>
  <si>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</si>
  <si>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</si>
  <si>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</si>
  <si>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</si>
  <si>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</si>
  <si>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</si>
  <si>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</si>
  <si>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</si>
  <si>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</si>
  <si>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</si>
  <si>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</si>
  <si>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</si>
  <si>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</si>
  <si>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</si>
  <si>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</si>
  <si>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</si>
  <si>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</si>
  <si>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</si>
  <si>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</si>
  <si>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</si>
  <si>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</si>
  <si>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</si>
  <si>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</si>
  <si>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</si>
  <si>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</si>
  <si>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</si>
  <si>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</si>
  <si>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</si>
  <si>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</si>
  <si>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</si>
  <si>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</si>
  <si>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</si>
  <si>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</si>
  <si>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</si>
  <si>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</si>
  <si>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</si>
  <si>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</si>
  <si>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</si>
  <si>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</si>
  <si>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</si>
  <si>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</si>
  <si>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</si>
  <si>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</si>
  <si>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</si>
  <si>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</si>
  <si>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</si>
  <si>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</si>
  <si>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</si>
  <si>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</si>
  <si>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</si>
  <si>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</si>
  <si>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</si>
  <si>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</si>
  <si>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</si>
  <si>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</si>
  <si>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</si>
  <si>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</si>
  <si>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</si>
  <si>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</si>
  <si>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</si>
  <si>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</si>
  <si>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</si>
  <si>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</si>
  <si>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</si>
  <si>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</si>
  <si>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</si>
  <si>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</si>
  <si>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</si>
  <si>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</si>
  <si>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</si>
  <si>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</si>
  <si>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</si>
  <si>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</si>
  <si>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</si>
  <si>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</si>
  <si>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</si>
  <si>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</si>
  <si>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</si>
  <si>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</si>
  <si>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</si>
  <si>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</si>
  <si>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</si>
  <si>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</si>
  <si>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</si>
  <si>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</si>
  <si>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</si>
  <si>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</si>
  <si>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</si>
  <si>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</si>
  <si>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</si>
  <si>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</si>
  <si>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</si>
  <si>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</si>
  <si>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</si>
  <si>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</si>
  <si>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</si>
  <si>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</si>
  <si>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</si>
  <si>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</si>
  <si>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</si>
  <si>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</si>
  <si>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</si>
  <si>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</si>
  <si>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</si>
  <si>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</si>
  <si>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</si>
  <si>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</si>
  <si>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</si>
  <si>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</si>
  <si>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</si>
  <si>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</si>
  <si>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</si>
  <si>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</si>
  <si>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</si>
  <si>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</si>
  <si>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</si>
  <si>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</si>
  <si>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</si>
  <si>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</si>
  <si>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</si>
  <si>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</si>
  <si>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</si>
  <si>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</si>
  <si>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</si>
  <si>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</si>
  <si>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</si>
  <si>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</si>
  <si>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</si>
  <si>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</si>
  <si>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</si>
  <si>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</si>
  <si>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</si>
  <si>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</si>
  <si>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</si>
  <si>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</si>
  <si>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</si>
  <si>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</si>
  <si>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</si>
  <si>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</si>
  <si>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</si>
  <si>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</si>
  <si>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</si>
  <si>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</si>
  <si>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</si>
  <si>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</si>
  <si>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</si>
  <si>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</si>
  <si>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</si>
  <si>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</si>
  <si>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</si>
  <si>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</si>
  <si>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</si>
  <si>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</si>
  <si>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</si>
  <si>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</si>
  <si>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</si>
  <si>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</si>
  <si>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</si>
  <si>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</si>
  <si>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</si>
  <si>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</si>
  <si>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</si>
  <si>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</si>
  <si>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</si>
  <si>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</si>
  <si>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</si>
  <si>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</si>
  <si>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</si>
  <si>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</si>
  <si>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</si>
  <si>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</si>
  <si>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</si>
  <si>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</si>
  <si>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</si>
  <si>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</si>
  <si>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</si>
  <si>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</si>
  <si>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</si>
  <si>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</si>
  <si>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</si>
  <si>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</si>
  <si>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</si>
  <si>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</si>
  <si>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</si>
  <si>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</si>
  <si>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</si>
  <si>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</si>
  <si>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</si>
  <si>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</si>
  <si>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</si>
  <si>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</si>
  <si>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</si>
  <si>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</si>
  <si>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</si>
  <si>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</si>
  <si>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</si>
  <si>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</si>
  <si>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</si>
  <si>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</si>
  <si>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</si>
  <si>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</si>
  <si>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</si>
  <si>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</si>
  <si>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</si>
  <si>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</si>
  <si>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</si>
  <si>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</si>
  <si>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</si>
  <si>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</si>
  <si>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</si>
  <si>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</si>
  <si>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</si>
  <si>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</si>
  <si>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</si>
  <si>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</si>
  <si>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</si>
  <si>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</si>
  <si>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</si>
  <si>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</si>
  <si>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</si>
  <si>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</si>
  <si>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</si>
  <si>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</si>
  <si>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</si>
  <si>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</si>
  <si>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</si>
  <si>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</si>
  <si>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</si>
  <si>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</si>
  <si>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</si>
  <si>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</si>
  <si>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</si>
  <si>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</si>
  <si>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</si>
  <si>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</si>
  <si>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</si>
  <si>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</si>
  <si>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</si>
  <si>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</si>
  <si>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</si>
  <si>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</si>
  <si>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</si>
  <si>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</si>
  <si>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</si>
  <si>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</si>
  <si>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</si>
  <si>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</si>
  <si>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</si>
  <si>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</si>
  <si>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</si>
  <si>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</si>
  <si>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</si>
  <si>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</si>
  <si>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</si>
  <si>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</si>
  <si>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</si>
  <si>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</si>
  <si>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</si>
  <si>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</si>
  <si>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</si>
  <si>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</si>
  <si>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</si>
  <si>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</si>
  <si>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</si>
  <si>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</si>
  <si>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</si>
  <si>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</si>
  <si>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</si>
  <si>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</si>
  <si>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</si>
  <si>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</si>
  <si>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</si>
  <si>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</si>
  <si>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</si>
  <si>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</si>
  <si>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</si>
  <si>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</si>
  <si>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</si>
  <si>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</si>
  <si>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</si>
  <si>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</si>
  <si>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</si>
  <si>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</si>
  <si>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</si>
  <si>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</si>
  <si>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</si>
  <si>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</si>
  <si>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</si>
  <si>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</si>
  <si>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</si>
  <si>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</si>
  <si>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</si>
  <si>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</si>
  <si>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</si>
  <si>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</si>
  <si>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</si>
  <si>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</si>
  <si>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</si>
  <si>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</si>
  <si>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</si>
  <si>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</si>
  <si>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</si>
  <si>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</si>
  <si>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</si>
  <si>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</si>
  <si>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</si>
  <si>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</si>
  <si>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</si>
  <si>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</si>
  <si>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</si>
  <si>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</si>
  <si>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</si>
  <si>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</si>
  <si>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</si>
  <si>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</si>
  <si>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</si>
  <si>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</si>
  <si>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</si>
  <si>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</si>
  <si>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</si>
  <si>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</si>
  <si>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</si>
  <si>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</si>
  <si>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</si>
  <si>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</si>
  <si>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</si>
  <si>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</si>
  <si>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</si>
  <si>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</si>
  <si>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</si>
  <si>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</si>
  <si>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</si>
  <si>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</si>
  <si>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</si>
  <si>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</si>
  <si>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</si>
  <si>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</si>
  <si>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</si>
  <si>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</si>
  <si>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</si>
  <si>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</si>
  <si>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</si>
  <si>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</si>
  <si>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</si>
  <si>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</si>
  <si>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</si>
  <si>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</si>
  <si>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</si>
  <si>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</si>
  <si>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</si>
  <si>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</si>
  <si>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</si>
  <si>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</si>
  <si>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</si>
  <si>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</si>
  <si>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</si>
  <si>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</si>
  <si>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</si>
  <si>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</si>
  <si>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</si>
  <si>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</si>
  <si>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</si>
  <si>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</si>
  <si>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</si>
  <si>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</si>
  <si>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</si>
  <si>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</si>
  <si>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</si>
  <si>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</si>
  <si>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</si>
  <si>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</si>
  <si>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</si>
  <si>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</si>
  <si>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</si>
  <si>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</si>
  <si>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</si>
  <si>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</si>
  <si>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</si>
  <si>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</si>
  <si>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</si>
  <si>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</si>
  <si>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</si>
  <si>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</si>
  <si>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</si>
  <si>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</si>
  <si>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</si>
  <si>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</si>
  <si>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</si>
  <si>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</si>
  <si>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</si>
  <si>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</si>
  <si>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</si>
  <si>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</si>
  <si>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</si>
  <si>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</si>
  <si>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</si>
  <si>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</si>
  <si>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</si>
  <si>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</si>
  <si>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</si>
  <si>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</si>
  <si>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</si>
  <si>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</si>
  <si>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</si>
  <si>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</si>
  <si>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</si>
  <si>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</si>
  <si>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</si>
  <si>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</si>
  <si>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</si>
  <si>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</si>
  <si>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</si>
  <si>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</si>
  <si>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</si>
  <si>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</si>
  <si>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</si>
  <si>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</si>
  <si>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</si>
  <si>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</si>
  <si>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</si>
  <si>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</si>
  <si>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</si>
  <si>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</si>
  <si>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</si>
  <si>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</si>
  <si>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</si>
  <si>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</si>
  <si>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</si>
  <si>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</si>
  <si>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</si>
  <si>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</si>
  <si>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</si>
  <si>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</si>
  <si>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</si>
  <si>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</si>
  <si>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</si>
  <si>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</si>
  <si>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</si>
  <si>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</si>
  <si>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</si>
  <si>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</si>
  <si>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</si>
  <si>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</si>
  <si>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</si>
  <si>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</si>
  <si>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</si>
  <si>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</si>
  <si>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</si>
  <si>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</si>
  <si>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</si>
  <si>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</si>
  <si>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</si>
  <si>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</si>
  <si>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</si>
  <si>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</si>
  <si>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</si>
  <si>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</si>
  <si>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</si>
  <si>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</si>
  <si>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</si>
  <si>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</si>
  <si>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</si>
  <si>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</si>
  <si>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</si>
  <si>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</si>
  <si>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</si>
  <si>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</si>
  <si>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</si>
  <si>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</si>
  <si>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</si>
  <si>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</si>
  <si>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</si>
  <si>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</si>
  <si>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</si>
  <si>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</si>
  <si>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</si>
  <si>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</si>
  <si>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</si>
  <si>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</si>
  <si>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</si>
  <si>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</si>
  <si>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</si>
  <si>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</si>
  <si>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</si>
  <si>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</si>
  <si>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</si>
  <si>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</si>
  <si>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</si>
  <si>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</si>
  <si>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</si>
  <si>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</si>
  <si>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</si>
  <si>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</si>
  <si>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</si>
  <si>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</si>
  <si>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</si>
  <si>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</si>
  <si>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</si>
  <si>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</si>
  <si>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</si>
  <si>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</si>
  <si>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</si>
  <si>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</si>
  <si>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</si>
  <si>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</si>
  <si>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</si>
  <si>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</si>
  <si>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</si>
  <si>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</si>
  <si>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</si>
  <si>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</si>
  <si>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</si>
  <si>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</si>
  <si>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</si>
  <si>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</si>
  <si>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</si>
  <si>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</si>
  <si>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</si>
  <si>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</si>
  <si>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</si>
  <si>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</si>
  <si>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</si>
  <si>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</si>
  <si>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</si>
  <si>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</si>
  <si>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</si>
  <si>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</si>
  <si>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</si>
  <si>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</si>
  <si>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</si>
  <si>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</si>
  <si>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</si>
  <si>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</si>
  <si>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</si>
  <si>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</si>
  <si>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</si>
  <si>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</si>
  <si>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</si>
  <si>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</si>
  <si>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</si>
  <si>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</si>
  <si>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</si>
  <si>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</si>
  <si>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</si>
  <si>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</si>
  <si>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</si>
  <si>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</si>
  <si>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</si>
  <si>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</si>
  <si>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</si>
  <si>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</si>
  <si>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</si>
  <si>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</si>
  <si>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</si>
  <si>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</si>
  <si>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</si>
  <si>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</si>
  <si>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</si>
  <si>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</si>
  <si>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</si>
  <si>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</si>
  <si>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</si>
  <si>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</si>
  <si>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</si>
  <si>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</si>
  <si>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</si>
  <si>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</si>
  <si>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</si>
  <si>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</si>
  <si>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</si>
  <si>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</si>
  <si>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</si>
  <si>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</si>
  <si>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</si>
  <si>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</si>
  <si>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</si>
  <si>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</si>
  <si>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</si>
  <si>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</si>
  <si>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</si>
  <si>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</si>
  <si>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</si>
  <si>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</si>
  <si>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</si>
  <si>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</si>
  <si>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</si>
  <si>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</si>
  <si>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</si>
  <si>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</si>
  <si>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</si>
  <si>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</si>
  <si>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</si>
  <si>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</si>
  <si>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</si>
  <si>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</si>
  <si>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</si>
  <si>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</si>
  <si>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</si>
  <si>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</si>
  <si>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</si>
  <si>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</si>
  <si>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</si>
  <si>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</si>
  <si>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</si>
  <si>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</si>
  <si>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</si>
  <si>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</si>
  <si>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</si>
  <si>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</si>
  <si>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</si>
  <si>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</si>
  <si>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</si>
  <si>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</si>
  <si>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</si>
  <si>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</si>
  <si>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</si>
  <si>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</si>
  <si>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</si>
  <si>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</si>
  <si>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</si>
  <si>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</si>
  <si>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</si>
  <si>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</si>
  <si>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</si>
  <si>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</si>
  <si>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</si>
  <si>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</si>
  <si>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</si>
  <si>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</si>
  <si>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</si>
  <si>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</si>
  <si>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</si>
  <si>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</si>
  <si>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</si>
  <si>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</si>
  <si>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</si>
  <si>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</si>
  <si>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</si>
  <si>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</si>
  <si>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</si>
  <si>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</si>
  <si>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</si>
  <si>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</si>
  <si>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</si>
  <si>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</si>
  <si>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</si>
  <si>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</si>
  <si>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</si>
  <si>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</si>
  <si>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</si>
  <si>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</si>
  <si>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</si>
  <si>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</si>
  <si>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</si>
  <si>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</si>
  <si>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</si>
  <si>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</si>
  <si>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</si>
  <si>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</si>
  <si>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</si>
  <si>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</si>
  <si>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</si>
  <si>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</si>
  <si>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</si>
  <si>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</si>
  <si>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</si>
  <si>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</si>
  <si>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</si>
  <si>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</si>
  <si>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</si>
  <si>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</si>
  <si>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</si>
  <si>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</si>
  <si>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</si>
  <si>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</si>
  <si>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</si>
  <si>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</si>
  <si>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</si>
  <si>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</si>
  <si>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</si>
  <si>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</si>
  <si>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</si>
  <si>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</si>
  <si>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</si>
  <si>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</si>
  <si>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</si>
  <si>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</si>
  <si>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</si>
  <si>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</si>
  <si>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</si>
  <si>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</si>
  <si>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</si>
  <si>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</si>
  <si>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</si>
  <si>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</si>
  <si>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</si>
  <si>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</si>
  <si>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</si>
  <si>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</si>
  <si>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</si>
  <si>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</si>
  <si>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</si>
  <si>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</si>
  <si>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</si>
  <si>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</si>
  <si>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</si>
  <si>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</si>
  <si>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</si>
  <si>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</si>
  <si>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</si>
  <si>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</si>
  <si>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</si>
  <si>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</si>
  <si>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</si>
  <si>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</si>
  <si>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</si>
  <si>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</si>
  <si>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</si>
  <si>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</si>
  <si>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</si>
  <si>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</si>
  <si>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</si>
  <si>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</si>
  <si>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</si>
  <si>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</si>
  <si>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</si>
  <si>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</si>
  <si>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</si>
  <si>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</si>
  <si>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</si>
  <si>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</si>
  <si>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</si>
  <si>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</si>
  <si>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</si>
  <si>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</si>
  <si>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</si>
  <si>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</si>
  <si>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</si>
  <si>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</si>
  <si>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</si>
  <si>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</si>
  <si>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</si>
  <si>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</si>
  <si>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</si>
  <si>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</si>
  <si>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</si>
  <si>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</si>
  <si>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</si>
  <si>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</si>
  <si>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</si>
  <si>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</si>
  <si>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</si>
  <si>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</si>
  <si>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</si>
  <si>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</si>
  <si>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</si>
  <si>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</si>
  <si>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</si>
  <si>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</si>
  <si>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</si>
  <si>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</si>
  <si>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</si>
  <si>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</si>
  <si>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</si>
  <si>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</si>
  <si>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</si>
  <si>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</si>
  <si>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</si>
  <si>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</si>
  <si>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</si>
  <si>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</si>
  <si>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</si>
  <si>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</si>
  <si>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</si>
  <si>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</si>
  <si>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</si>
  <si>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</si>
  <si>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</si>
  <si>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</si>
  <si>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</si>
  <si>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</si>
  <si>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</si>
  <si>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</si>
  <si>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</si>
  <si>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</si>
  <si>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</si>
  <si>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</si>
  <si>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</si>
  <si>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</si>
  <si>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</si>
  <si>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</si>
  <si>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</si>
  <si>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</si>
  <si>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</si>
  <si>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</si>
  <si>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</si>
  <si>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</si>
  <si>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</si>
  <si>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</si>
  <si>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</si>
  <si>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</si>
  <si>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</si>
  <si>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</si>
  <si>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</si>
  <si>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</si>
  <si>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</si>
  <si>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</si>
  <si>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</si>
  <si>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</si>
  <si>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</si>
  <si>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</si>
  <si>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</si>
  <si>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</si>
  <si>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</si>
  <si>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</si>
  <si>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</si>
  <si>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</si>
  <si>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</si>
  <si>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</si>
  <si>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</si>
  <si>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</si>
  <si>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</si>
  <si>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</si>
  <si>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</si>
  <si>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</si>
  <si>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</si>
  <si>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</si>
  <si>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</si>
  <si>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</si>
  <si>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</si>
  <si>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</si>
  <si>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</si>
  <si>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</si>
  <si>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</si>
  <si>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</si>
  <si>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</si>
  <si>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</si>
  <si>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</si>
  <si>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</si>
  <si>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</si>
  <si>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</si>
  <si>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</si>
  <si>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</si>
  <si>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</si>
  <si>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</si>
  <si>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</si>
  <si>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</si>
  <si>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</si>
  <si>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</si>
  <si>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</si>
  <si>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</si>
  <si>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</si>
  <si>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</si>
  <si>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</si>
  <si>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</si>
  <si>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</si>
  <si>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</si>
  <si>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</si>
  <si>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</si>
  <si>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</si>
  <si>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</si>
  <si>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</si>
  <si>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</si>
  <si>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</si>
  <si>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</si>
  <si>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</si>
  <si>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</si>
  <si>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</si>
  <si>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</si>
  <si>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</si>
  <si>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</si>
  <si>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</si>
  <si>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</si>
  <si>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</si>
  <si>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</si>
  <si>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</si>
  <si>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</si>
  <si>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</si>
  <si>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</si>
  <si>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</si>
  <si>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</si>
  <si>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</si>
  <si>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</si>
  <si>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</si>
  <si>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</si>
  <si>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</si>
  <si>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</si>
  <si>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</si>
  <si>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</si>
  <si>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</si>
  <si>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</si>
  <si>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</si>
  <si>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</si>
  <si>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</si>
  <si>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</si>
  <si>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</si>
  <si>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</si>
  <si>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</si>
  <si>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</si>
  <si>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</si>
  <si>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</si>
  <si>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</si>
  <si>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</si>
  <si>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</si>
  <si>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</si>
  <si>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</si>
  <si>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</si>
  <si>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</si>
  <si>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</si>
  <si>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</si>
  <si>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</si>
  <si>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</si>
  <si>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</si>
  <si>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</si>
  <si>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</si>
  <si>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</si>
  <si>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</si>
  <si>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</si>
  <si>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</si>
  <si>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</si>
  <si>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</si>
  <si>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</si>
  <si>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</si>
  <si>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</si>
  <si>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</si>
  <si>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</si>
  <si>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</si>
  <si>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</si>
  <si>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</si>
  <si>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</si>
  <si>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</si>
  <si>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</si>
  <si>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</si>
  <si>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</si>
  <si>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</si>
  <si>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</si>
  <si>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</si>
  <si>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</si>
  <si>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</si>
  <si>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</si>
  <si>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</si>
  <si>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</si>
  <si>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</si>
  <si>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</si>
  <si>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</si>
  <si>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</si>
  <si>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</si>
  <si>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</si>
  <si>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</si>
  <si>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</si>
  <si>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</si>
  <si>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</si>
  <si>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</si>
  <si>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</si>
  <si>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</si>
  <si>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</si>
  <si>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</si>
  <si>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</si>
  <si>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</si>
  <si>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</si>
  <si>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</si>
  <si>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</si>
  <si>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</si>
  <si>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</si>
  <si>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</si>
  <si>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</si>
  <si>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</si>
  <si>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</si>
  <si>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</si>
  <si>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</si>
  <si>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</si>
  <si>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</si>
  <si>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</si>
  <si>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</si>
  <si>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</si>
  <si>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</si>
  <si>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</si>
  <si>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</si>
  <si>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</si>
  <si>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</si>
  <si>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</si>
  <si>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</si>
  <si>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</si>
  <si>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</si>
  <si>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</si>
  <si>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</si>
  <si>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</si>
  <si>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</si>
  <si>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</si>
  <si>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</si>
  <si>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</si>
  <si>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</si>
  <si>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</si>
  <si>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</si>
  <si>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</si>
  <si>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</si>
  <si>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</si>
  <si>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</si>
  <si>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</si>
  <si>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</si>
  <si>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</si>
  <si>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</si>
  <si>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</si>
  <si>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</si>
  <si>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</si>
  <si>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</si>
  <si>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</si>
  <si>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</si>
  <si>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</si>
  <si>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</si>
  <si>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</si>
  <si>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</si>
  <si>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</si>
  <si>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</si>
  <si>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</si>
  <si>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</si>
  <si>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</si>
  <si>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</si>
  <si>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</si>
  <si>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</si>
  <si>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</si>
  <si>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</si>
  <si>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</si>
  <si>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</si>
  <si>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</si>
  <si>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</si>
  <si>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</si>
  <si>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</si>
  <si>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</si>
  <si>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</si>
  <si>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</si>
  <si>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</si>
  <si>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</si>
  <si>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</si>
  <si>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</si>
  <si>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</si>
  <si>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</si>
  <si>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</si>
  <si>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</si>
  <si>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</si>
  <si>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</si>
  <si>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</si>
  <si>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</si>
  <si>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</si>
  <si>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</si>
  <si>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</si>
  <si>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</si>
  <si>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</si>
  <si>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</si>
  <si>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</si>
  <si>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</si>
  <si>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</si>
  <si>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</si>
  <si>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</si>
  <si>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</si>
  <si>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</si>
  <si>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</si>
  <si>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</si>
  <si>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</si>
  <si>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</si>
  <si>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</si>
  <si>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</si>
  <si>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</si>
  <si>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</si>
  <si>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</si>
  <si>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</si>
  <si>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</si>
  <si>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</si>
  <si>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</si>
  <si>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</si>
  <si>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</si>
  <si>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</si>
  <si>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</si>
  <si>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</si>
  <si>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</si>
  <si>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</si>
  <si>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</si>
  <si>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</si>
  <si>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</si>
  <si>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</si>
  <si>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</si>
  <si>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</si>
  <si>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</si>
  <si>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</si>
  <si>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</si>
  <si>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</si>
  <si>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</si>
  <si>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</si>
  <si>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</si>
  <si>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</si>
  <si>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</si>
  <si>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</si>
  <si>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</si>
  <si>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</si>
  <si>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</si>
  <si>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</si>
  <si>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</si>
  <si>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</si>
  <si>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</si>
  <si>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</si>
  <si>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</si>
  <si>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</si>
  <si>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</si>
  <si>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</si>
  <si>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</si>
  <si>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</si>
  <si>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</si>
  <si>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</si>
  <si>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</si>
  <si>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</si>
  <si>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</si>
  <si>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</si>
  <si>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</si>
  <si>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</si>
  <si>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</si>
  <si>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</si>
  <si>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</si>
  <si>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</si>
  <si>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</si>
  <si>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</si>
  <si>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</si>
  <si>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</si>
  <si>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</si>
  <si>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</si>
  <si>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</si>
  <si>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</si>
  <si>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</si>
  <si>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</si>
  <si>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</si>
  <si>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</si>
  <si>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</si>
  <si>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</si>
  <si>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</si>
  <si>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</si>
  <si>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</si>
  <si>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</si>
  <si>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</si>
  <si>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</si>
  <si>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</si>
  <si>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</si>
  <si>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</si>
  <si>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</si>
  <si>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</si>
  <si>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</si>
  <si>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</si>
  <si>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</si>
  <si>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</si>
  <si>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</si>
  <si>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</si>
  <si>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</si>
  <si>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</si>
  <si>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</si>
  <si>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</si>
  <si>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</si>
  <si>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</si>
  <si>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</si>
  <si>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</si>
  <si>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</si>
  <si>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</si>
  <si>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</si>
  <si>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</si>
  <si>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</si>
  <si>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</si>
  <si>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</si>
  <si>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</si>
  <si>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</si>
  <si>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</si>
  <si>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</si>
  <si>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</si>
  <si>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</si>
  <si>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</si>
  <si>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</si>
  <si>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</si>
  <si>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</si>
  <si>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</si>
  <si>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</si>
  <si>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</si>
  <si>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</si>
  <si>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</si>
  <si>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</si>
  <si>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</si>
  <si>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</si>
  <si>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</si>
  <si>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</si>
  <si>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</si>
  <si>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</si>
  <si>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</si>
  <si>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</si>
  <si>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</si>
  <si>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</si>
  <si>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</si>
  <si>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</si>
  <si>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</si>
  <si>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</si>
  <si>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</si>
  <si>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</si>
  <si>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</si>
  <si>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</si>
  <si>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</si>
  <si>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</si>
  <si>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</si>
  <si>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</si>
  <si>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</si>
  <si>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</si>
  <si>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</si>
  <si>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</si>
  <si>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</si>
  <si>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</si>
  <si>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</si>
  <si>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</si>
  <si>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</si>
  <si>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</si>
  <si>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</si>
  <si>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</si>
  <si>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</si>
  <si>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</si>
  <si>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</si>
  <si>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</si>
  <si>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</si>
  <si>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</si>
  <si>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</si>
  <si>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</si>
  <si>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</si>
  <si>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</si>
  <si>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</si>
  <si>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</si>
  <si>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</si>
  <si>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</si>
  <si>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</si>
  <si>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</si>
  <si>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</si>
  <si>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</si>
  <si>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</si>
  <si>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</si>
  <si>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</si>
  <si>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</si>
  <si>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</si>
  <si>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</si>
  <si>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</si>
  <si>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</si>
  <si>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</si>
  <si>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</si>
  <si>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</si>
  <si>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</si>
  <si>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</si>
  <si>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</si>
  <si>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</si>
  <si>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</si>
  <si>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</si>
  <si>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</si>
  <si>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</si>
  <si>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</si>
  <si>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</si>
  <si>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</si>
  <si>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</si>
  <si>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</si>
  <si>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</si>
  <si>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</si>
  <si>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</si>
  <si>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</si>
  <si>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</si>
  <si>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</si>
  <si>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</si>
  <si>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</si>
  <si>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</si>
  <si>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</si>
  <si>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</si>
  <si>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</si>
  <si>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</si>
  <si>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</si>
  <si>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</si>
  <si>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</si>
  <si>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</si>
  <si>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</si>
  <si>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</si>
  <si>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</si>
  <si>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</si>
  <si>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</si>
  <si>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</si>
  <si>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</si>
  <si>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</si>
  <si>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</si>
  <si>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</si>
  <si>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</si>
  <si>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</si>
  <si>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</si>
  <si>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</si>
  <si>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</si>
  <si>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</si>
  <si>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</si>
  <si>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</si>
  <si>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</si>
  <si>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</si>
  <si>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</si>
  <si>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</si>
  <si>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</si>
  <si>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</si>
  <si>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</si>
  <si>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</si>
  <si>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</si>
  <si>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</si>
  <si>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</si>
  <si>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</si>
  <si>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</si>
  <si>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</si>
  <si>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</si>
  <si>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</si>
  <si>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</si>
  <si>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</si>
  <si>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</si>
  <si>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</si>
  <si>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</si>
  <si>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</si>
  <si>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</si>
  <si>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</si>
  <si>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</si>
  <si>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</si>
  <si>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</si>
  <si>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</si>
  <si>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</si>
  <si>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</si>
  <si>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</si>
  <si>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</si>
  <si>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</si>
  <si>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</si>
  <si>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</si>
  <si>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</si>
  <si>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</si>
  <si>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</si>
  <si>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</si>
  <si>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</si>
  <si>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</si>
  <si>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</si>
  <si>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</si>
  <si>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</si>
  <si>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</si>
  <si>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</si>
  <si>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</si>
  <si>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</si>
  <si>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</si>
  <si>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</si>
  <si>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</si>
  <si>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</si>
  <si>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</si>
  <si>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</si>
  <si>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</si>
  <si>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</si>
  <si>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</si>
  <si>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</si>
  <si>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</si>
  <si>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</si>
  <si>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</si>
  <si>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</si>
  <si>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</si>
  <si>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</si>
  <si>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</si>
  <si>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</si>
  <si>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</si>
  <si>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</si>
  <si>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</si>
  <si>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</si>
  <si>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</si>
  <si>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</si>
  <si>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</si>
  <si>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</si>
  <si>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</si>
  <si>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</si>
  <si>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</si>
  <si>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</si>
  <si>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</si>
  <si>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</si>
  <si>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</si>
  <si>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</si>
  <si>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</si>
  <si>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</si>
  <si>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</si>
  <si>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</si>
  <si>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</si>
  <si>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</si>
  <si>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</si>
  <si>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</si>
  <si>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</si>
  <si>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</si>
  <si>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</si>
  <si>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</si>
  <si>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</si>
  <si>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</si>
  <si>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</si>
  <si>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</si>
  <si>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</si>
  <si>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</si>
  <si>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</si>
  <si>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</si>
  <si>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</si>
  <si>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</si>
  <si>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</si>
  <si>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</si>
  <si>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</si>
  <si>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</si>
  <si>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</si>
  <si>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</si>
  <si>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</si>
  <si>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</si>
  <si>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</si>
  <si>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</si>
  <si>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</si>
  <si>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</si>
  <si>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</si>
  <si>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</si>
  <si>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</si>
  <si>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</si>
  <si>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</si>
  <si>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</si>
  <si>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</si>
  <si>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</si>
  <si>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</si>
  <si>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</si>
  <si>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</si>
  <si>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</si>
  <si>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</si>
  <si>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</si>
  <si>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</si>
  <si>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</si>
  <si>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</si>
  <si>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</si>
  <si>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</si>
  <si>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</si>
  <si>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</si>
  <si>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</si>
  <si>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</si>
  <si>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</si>
  <si>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</si>
  <si>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</si>
  <si>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</si>
  <si>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</si>
  <si>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</si>
  <si>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</si>
  <si>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</si>
  <si>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</si>
  <si>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</si>
  <si>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</si>
  <si>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</si>
  <si>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</si>
  <si>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</si>
  <si>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</si>
  <si>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</si>
  <si>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</si>
  <si>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</si>
  <si>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</si>
  <si>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</si>
  <si>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</si>
  <si>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</si>
  <si>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</si>
  <si>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</si>
  <si>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</si>
  <si>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</si>
  <si>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</si>
  <si>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</si>
  <si>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</si>
  <si>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</si>
  <si>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</si>
  <si>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</si>
  <si>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</si>
  <si>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</si>
  <si>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</si>
  <si>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</si>
  <si>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</si>
  <si>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</si>
  <si>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</si>
  <si>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</si>
  <si>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</si>
  <si>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</si>
  <si>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</si>
  <si>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</si>
  <si>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</si>
  <si>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</si>
  <si>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</si>
  <si>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</si>
  <si>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</si>
  <si>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</si>
  <si>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</si>
  <si>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</si>
  <si>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</si>
  <si>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</si>
  <si>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</si>
  <si>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</si>
  <si>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</si>
  <si>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</si>
  <si>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</si>
  <si>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</si>
  <si>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</si>
  <si>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</si>
  <si>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</si>
  <si>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</si>
  <si>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</si>
  <si>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</si>
  <si>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</si>
  <si>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</si>
  <si>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</si>
  <si>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</si>
  <si>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</si>
  <si>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</si>
  <si>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</si>
  <si>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</si>
  <si>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</si>
  <si>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</si>
  <si>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</si>
  <si>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</si>
  <si>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</si>
  <si>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</si>
  <si>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</si>
  <si>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</si>
  <si>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</si>
  <si>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</si>
  <si>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</si>
  <si>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</si>
  <si>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</si>
  <si>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</si>
  <si>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</si>
  <si>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</si>
  <si>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</si>
  <si>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</si>
  <si>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</si>
  <si>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</si>
  <si>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</si>
  <si>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</si>
  <si>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</si>
  <si>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</si>
  <si>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</si>
  <si>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</si>
  <si>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</si>
  <si>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</si>
  <si>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</si>
  <si>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</si>
  <si>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</si>
  <si>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</si>
  <si>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</si>
  <si>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</si>
  <si>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</si>
  <si>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</si>
  <si>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</si>
  <si>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</si>
  <si>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</si>
  <si>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</si>
  <si>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</si>
  <si>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</si>
  <si>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</si>
  <si>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</si>
  <si>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</si>
  <si>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</si>
  <si>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</si>
  <si>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</si>
  <si>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</si>
  <si>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</si>
  <si>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</si>
  <si>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</si>
  <si>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</si>
  <si>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</si>
  <si>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</si>
  <si>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</si>
  <si>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</si>
  <si>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</si>
  <si>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</si>
  <si>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</si>
  <si>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</si>
  <si>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</si>
  <si>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</si>
  <si>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</si>
  <si>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</si>
  <si>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</si>
  <si>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</si>
  <si>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</si>
  <si>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</si>
  <si>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</si>
  <si>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</si>
  <si>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</si>
  <si>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</si>
  <si>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</si>
  <si>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</si>
  <si>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</si>
  <si>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</si>
  <si>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</si>
  <si>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</si>
  <si>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</si>
  <si>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</si>
  <si>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</si>
  <si>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</si>
  <si>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</si>
  <si>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</si>
  <si>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</si>
  <si>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</si>
  <si>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</si>
  <si>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</si>
  <si>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</si>
  <si>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</si>
  <si>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</si>
  <si>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</si>
  <si>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</si>
  <si>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</si>
  <si>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</si>
  <si>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</si>
  <si>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</si>
  <si>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</si>
  <si>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</si>
  <si>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</si>
  <si>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</si>
  <si>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</si>
  <si>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</si>
  <si>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</si>
  <si>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</si>
  <si>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</si>
  <si>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</si>
  <si>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</si>
  <si>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</si>
  <si>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</si>
  <si>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</si>
  <si>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</si>
  <si>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</si>
  <si>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</si>
  <si>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</si>
  <si>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</si>
  <si>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</si>
  <si>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</si>
  <si>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</si>
  <si>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</si>
  <si>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</si>
  <si>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</si>
  <si>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</si>
  <si>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</si>
  <si>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</si>
  <si>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</si>
  <si>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</si>
  <si>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</si>
  <si>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</si>
  <si>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</si>
  <si>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</si>
  <si>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</si>
  <si>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</si>
  <si>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</si>
  <si>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</si>
  <si>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</si>
  <si>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</si>
  <si>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</si>
  <si>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</si>
  <si>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</si>
  <si>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</si>
  <si>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</si>
  <si>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</si>
  <si>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</si>
  <si>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</si>
  <si>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</si>
  <si>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</si>
  <si>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</si>
  <si>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</si>
  <si>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</si>
  <si>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</si>
  <si>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</si>
  <si>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</si>
  <si>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</si>
  <si>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</si>
  <si>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</si>
  <si>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</si>
  <si>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</si>
  <si>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</si>
  <si>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</si>
  <si>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</si>
  <si>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</si>
  <si>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</si>
  <si>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</si>
  <si>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</si>
  <si>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</si>
  <si>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</si>
  <si>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</si>
  <si>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</si>
  <si>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</si>
  <si>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</si>
  <si>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</si>
  <si>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</si>
  <si>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</si>
  <si>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</si>
  <si>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</si>
  <si>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</si>
  <si>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</si>
  <si>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</si>
  <si>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</si>
  <si>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</si>
  <si>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</si>
  <si>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</si>
  <si>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</si>
  <si>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</si>
  <si>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</si>
  <si>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</si>
  <si>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</si>
  <si>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</si>
  <si>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</si>
  <si>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</si>
  <si>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</si>
  <si>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</si>
  <si>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</si>
  <si>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</si>
  <si>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</si>
  <si>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</si>
  <si>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</si>
  <si>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</si>
  <si>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</si>
  <si>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</si>
  <si>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</si>
  <si>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</si>
  <si>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</si>
  <si>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</si>
  <si>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</si>
  <si>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</si>
  <si>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</si>
  <si>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</si>
  <si>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</si>
  <si>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</si>
  <si>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</si>
  <si>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</si>
  <si>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</si>
  <si>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</si>
  <si>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</si>
  <si>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</si>
  <si>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</si>
  <si>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</si>
  <si>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</si>
  <si>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</si>
  <si>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</si>
  <si>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</si>
  <si>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</si>
  <si>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</si>
  <si>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</si>
  <si>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</si>
  <si>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</si>
  <si>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</si>
  <si>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</si>
  <si>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</si>
  <si>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</si>
  <si>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</si>
  <si>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</si>
  <si>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</si>
  <si>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</si>
  <si>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</si>
  <si>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</si>
  <si>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</si>
  <si>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</si>
  <si>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</si>
  <si>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</si>
  <si>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</si>
  <si>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</si>
  <si>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</si>
  <si>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</si>
  <si>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</si>
  <si>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</si>
  <si>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</si>
  <si>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</si>
  <si>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</si>
  <si>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</si>
  <si>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</si>
  <si>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</si>
  <si>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</si>
  <si>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</si>
  <si>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</si>
  <si>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</si>
  <si>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</si>
  <si>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</si>
  <si>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</si>
  <si>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</si>
  <si>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</si>
  <si>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</si>
  <si>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</si>
  <si>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</si>
  <si>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</si>
  <si>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</si>
  <si>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</si>
  <si>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</si>
  <si>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</si>
  <si>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</si>
  <si>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</si>
  <si>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</si>
  <si>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</si>
  <si>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</si>
  <si>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</si>
  <si>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</si>
  <si>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</si>
  <si>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</si>
  <si>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OKUČANI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</si>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</sst>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2524794.6100000003</v>
      </c>
      <c r="D2" s="7">
        <f>'PR-RAS'!E6</f>
        <v>2619650.02</v>
      </c>
      <c r="E2" s="7">
        <v>0</v>
      </c>
      <c r="F2" s="7">
        <v>0</v>
      </c>
      <c r="G2" s="8">
        <f t="shared" ref="G2:G274" si="0">(B2/1000)*(C2*1+D2*2)</f>
        <v>7764.0946500000009</v>
      </c>
      <c r="H2" s="8">
        <f t="shared" ref="H2:H274" si="1">ABS(C2-ROUND(C2,0))+ABS(D2-ROUND(D2,0))</f>
        <v>0.40999999968335032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403297.05000000005</v>
      </c>
      <c r="D3" s="2">
        <f>'PR-RAS'!E7</f>
        <v>473380.67999999993</v>
      </c>
      <c r="E3" s="2">
        <v>0</v>
      </c>
      <c r="F3" s="2">
        <v>0</v>
      </c>
      <c r="G3" s="3">
        <f t="shared" si="0"/>
        <v>2700.1168199999997</v>
      </c>
      <c r="H3" s="3">
        <f t="shared" si="1"/>
        <v>0.37000000011175871</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364760.23000000004</v>
      </c>
      <c r="D4" s="2">
        <f>'PR-RAS'!E8</f>
        <v>422350.42</v>
      </c>
      <c r="E4" s="2">
        <v>0</v>
      </c>
      <c r="F4" s="2">
        <v>0</v>
      </c>
      <c r="G4" s="3">
        <f t="shared" si="0"/>
        <v>3628.3832100000004</v>
      </c>
      <c r="H4" s="3">
        <f t="shared" si="1"/>
        <v>0.65000000002328306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349706.25</v>
      </c>
      <c r="D5" s="2">
        <f>'PR-RAS'!E9</f>
        <v>379279.35999999999</v>
      </c>
      <c r="E5" s="2">
        <v>0</v>
      </c>
      <c r="F5" s="2">
        <v>0</v>
      </c>
      <c r="G5" s="3">
        <f t="shared" si="0"/>
        <v>4433.0598799999998</v>
      </c>
      <c r="H5" s="3">
        <f t="shared" si="1"/>
        <v>0.60999999998603016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33731.24</v>
      </c>
      <c r="D6" s="2">
        <f>'PR-RAS'!E10</f>
        <v>52227.839999999997</v>
      </c>
      <c r="E6" s="2">
        <v>0</v>
      </c>
      <c r="F6" s="2">
        <v>0</v>
      </c>
      <c r="G6" s="3">
        <f t="shared" si="0"/>
        <v>690.93459999999993</v>
      </c>
      <c r="H6" s="3">
        <f t="shared" si="1"/>
        <v>0.40000000000145519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7145.03</v>
      </c>
      <c r="D7" s="2">
        <f>'PR-RAS'!E11</f>
        <v>9728.11</v>
      </c>
      <c r="E7" s="2">
        <v>0</v>
      </c>
      <c r="F7" s="2">
        <v>0</v>
      </c>
      <c r="G7" s="3">
        <f t="shared" si="0"/>
        <v>159.60750000000002</v>
      </c>
      <c r="H7" s="3">
        <f t="shared" si="1"/>
        <v>0.14000000000032742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42526.239999999998</v>
      </c>
      <c r="D8" s="2">
        <f>'PR-RAS'!E12</f>
        <v>49757.26</v>
      </c>
      <c r="E8" s="2">
        <v>0</v>
      </c>
      <c r="F8" s="2">
        <v>0</v>
      </c>
      <c r="G8" s="3">
        <f t="shared" si="0"/>
        <v>994.28532000000007</v>
      </c>
      <c r="H8" s="3">
        <f t="shared" si="1"/>
        <v>0.5</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27658.2</v>
      </c>
      <c r="D9" s="2">
        <f>'PR-RAS'!E13</f>
        <v>52840.66</v>
      </c>
      <c r="E9" s="2">
        <v>0</v>
      </c>
      <c r="F9" s="2">
        <v>0</v>
      </c>
      <c r="G9" s="3">
        <f t="shared" si="0"/>
        <v>1066.7161600000002</v>
      </c>
      <c r="H9" s="3">
        <f t="shared" si="1"/>
        <v>0.53999999999723514</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96006.73</v>
      </c>
      <c r="D11" s="2">
        <f>'PR-RAS'!E15</f>
        <v>121482.81</v>
      </c>
      <c r="E11" s="2">
        <v>0</v>
      </c>
      <c r="F11" s="2">
        <v>0</v>
      </c>
      <c r="G11" s="3">
        <f t="shared" si="0"/>
        <v>3389.7235000000001</v>
      </c>
      <c r="H11" s="3">
        <f t="shared" si="1"/>
        <v>0.46000000000640284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34344.479999999996</v>
      </c>
      <c r="D19" s="2">
        <f>'PR-RAS'!E23</f>
        <v>47098.79</v>
      </c>
      <c r="E19" s="2">
        <v>0</v>
      </c>
      <c r="F19" s="2">
        <v>0</v>
      </c>
      <c r="G19" s="3">
        <f t="shared" si="0"/>
        <v>2313.7570799999999</v>
      </c>
      <c r="H19" s="3">
        <f t="shared" si="1"/>
        <v>0.68999999999505235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2946.22</v>
      </c>
      <c r="D20" s="2">
        <f>'PR-RAS'!E24</f>
        <v>3306.31</v>
      </c>
      <c r="E20" s="2">
        <v>0</v>
      </c>
      <c r="F20" s="2">
        <v>0</v>
      </c>
      <c r="G20" s="3">
        <f t="shared" si="0"/>
        <v>181.61796000000001</v>
      </c>
      <c r="H20" s="3">
        <f t="shared" si="1"/>
        <v>0.52999999999974534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31398.26</v>
      </c>
      <c r="D23" s="2">
        <f>'PR-RAS'!E27</f>
        <v>43792.480000000003</v>
      </c>
      <c r="E23" s="2">
        <v>0</v>
      </c>
      <c r="F23" s="2">
        <v>0</v>
      </c>
      <c r="G23" s="3">
        <f t="shared" si="0"/>
        <v>2617.6308399999998</v>
      </c>
      <c r="H23" s="3">
        <f t="shared" si="1"/>
        <v>0.74000000000160071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4192.34</v>
      </c>
      <c r="D25" s="2">
        <f>'PR-RAS'!E29</f>
        <v>3931.47</v>
      </c>
      <c r="E25" s="2">
        <v>0</v>
      </c>
      <c r="F25" s="2">
        <v>0</v>
      </c>
      <c r="G25" s="3">
        <f t="shared" si="0"/>
        <v>289.32671999999997</v>
      </c>
      <c r="H25" s="3">
        <f t="shared" si="1"/>
        <v>0.80999999999994543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4192.34</v>
      </c>
      <c r="D27" s="2">
        <f>'PR-RAS'!E31</f>
        <v>3931.47</v>
      </c>
      <c r="E27" s="2">
        <v>0</v>
      </c>
      <c r="F27" s="2">
        <v>0</v>
      </c>
      <c r="G27" s="3">
        <f t="shared" si="0"/>
        <v>313.43727999999993</v>
      </c>
      <c r="H27" s="3">
        <f t="shared" si="1"/>
        <v>0.80999999999994543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1675300.81</v>
      </c>
      <c r="D45" s="2">
        <f>'PR-RAS'!E49</f>
        <v>1807352.9500000002</v>
      </c>
      <c r="E45" s="2">
        <v>0</v>
      </c>
      <c r="F45" s="2">
        <v>0</v>
      </c>
      <c r="G45" s="3">
        <f t="shared" si="0"/>
        <v>232760.29524000004</v>
      </c>
      <c r="H45" s="3">
        <f t="shared" si="1"/>
        <v>0.23999999975785613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1205277.76</v>
      </c>
      <c r="D54" s="2">
        <f>'PR-RAS'!E58</f>
        <v>790089.49</v>
      </c>
      <c r="E54" s="2">
        <v>0</v>
      </c>
      <c r="F54" s="2">
        <v>0</v>
      </c>
      <c r="G54" s="3">
        <f t="shared" si="0"/>
        <v>147629.20722000001</v>
      </c>
      <c r="H54" s="3">
        <f t="shared" si="1"/>
        <v>0.72999999998137355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701471.73</v>
      </c>
      <c r="D55" s="2">
        <f>'PR-RAS'!E59</f>
        <v>59914.99</v>
      </c>
      <c r="E55" s="2">
        <v>0</v>
      </c>
      <c r="F55" s="2">
        <v>0</v>
      </c>
      <c r="G55" s="3">
        <f t="shared" si="0"/>
        <v>44350.29234</v>
      </c>
      <c r="H55" s="3">
        <f t="shared" si="1"/>
        <v>0.28000000002066372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503806.03</v>
      </c>
      <c r="D56" s="2">
        <f>'PR-RAS'!E60</f>
        <v>730174.5</v>
      </c>
      <c r="E56" s="2">
        <v>0</v>
      </c>
      <c r="F56" s="2">
        <v>0</v>
      </c>
      <c r="G56" s="3">
        <f t="shared" si="0"/>
        <v>108028.52665</v>
      </c>
      <c r="H56" s="3">
        <f t="shared" si="1"/>
        <v>0.53000000002793968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12081.05</v>
      </c>
      <c r="D57" s="2">
        <f>'PR-RAS'!E61</f>
        <v>72548.06</v>
      </c>
      <c r="E57" s="2">
        <v>0</v>
      </c>
      <c r="F57" s="2">
        <v>0</v>
      </c>
      <c r="G57" s="3">
        <f t="shared" si="0"/>
        <v>8801.9215199999999</v>
      </c>
      <c r="H57" s="3">
        <f t="shared" si="1"/>
        <v>0.1099999999969441</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12081.05</v>
      </c>
      <c r="D58" s="2">
        <f>'PR-RAS'!E62</f>
        <v>27747.84</v>
      </c>
      <c r="E58" s="2">
        <v>0</v>
      </c>
      <c r="F58" s="2">
        <v>0</v>
      </c>
      <c r="G58" s="3">
        <f t="shared" si="0"/>
        <v>3851.8736100000001</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44800.22</v>
      </c>
      <c r="E59" s="2">
        <v>0</v>
      </c>
      <c r="F59" s="2">
        <v>0</v>
      </c>
      <c r="G59" s="3">
        <f t="shared" si="0"/>
        <v>5196.8255200000003</v>
      </c>
      <c r="H59" s="3">
        <f t="shared" si="1"/>
        <v>0.22000000000116415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678388.15</v>
      </c>
      <c r="E60" s="2">
        <v>0</v>
      </c>
      <c r="F60" s="2">
        <v>0</v>
      </c>
      <c r="G60" s="3">
        <f t="shared" si="0"/>
        <v>80049.801699999996</v>
      </c>
      <c r="H60" s="3">
        <f t="shared" si="1"/>
        <v>0.15000000002328306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678388.15</v>
      </c>
      <c r="E63" s="2">
        <v>0</v>
      </c>
      <c r="F63" s="2">
        <v>0</v>
      </c>
      <c r="G63" s="3">
        <f>(B63/1000)*(C63*1+D63*2)</f>
        <v>84120.130600000004</v>
      </c>
      <c r="H63" s="3">
        <f>ABS(C63-ROUND(C63,0))+ABS(D63-ROUND(D63,0))</f>
        <v>0.15000000002328306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457942</v>
      </c>
      <c r="D70" s="2">
        <f>'PR-RAS'!E74</f>
        <v>266327.25</v>
      </c>
      <c r="E70" s="2">
        <v>0</v>
      </c>
      <c r="F70" s="2">
        <v>0</v>
      </c>
      <c r="G70" s="3">
        <f t="shared" si="0"/>
        <v>68351.158500000005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457942</v>
      </c>
      <c r="D71" s="2">
        <f>'PR-RAS'!E75</f>
        <v>266327.25</v>
      </c>
      <c r="E71" s="2">
        <v>0</v>
      </c>
      <c r="F71" s="2">
        <v>0</v>
      </c>
      <c r="G71" s="3">
        <f t="shared" si="0"/>
        <v>69341.755000000005</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67657.03</v>
      </c>
      <c r="D78" s="2">
        <f>'PR-RAS'!E82</f>
        <v>116144.85</v>
      </c>
      <c r="E78" s="2">
        <v>0</v>
      </c>
      <c r="F78" s="2">
        <v>0</v>
      </c>
      <c r="G78" s="3">
        <f t="shared" si="0"/>
        <v>23095.898209999999</v>
      </c>
      <c r="H78" s="3">
        <f t="shared" si="1"/>
        <v>0.17999999999301508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12.17</v>
      </c>
      <c r="D79" s="2">
        <f>'PR-RAS'!E83</f>
        <v>5.56</v>
      </c>
      <c r="E79" s="2">
        <v>0</v>
      </c>
      <c r="F79" s="2">
        <v>0</v>
      </c>
      <c r="G79" s="3">
        <f t="shared" si="0"/>
        <v>1.8166199999999999</v>
      </c>
      <c r="H79" s="3">
        <f t="shared" si="1"/>
        <v>0.61000000000000032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12.17</v>
      </c>
      <c r="D83" s="2">
        <f>'PR-RAS'!E87</f>
        <v>0</v>
      </c>
      <c r="E83" s="2">
        <v>0</v>
      </c>
      <c r="F83" s="2">
        <v>0</v>
      </c>
      <c r="G83" s="3">
        <f t="shared" si="0"/>
        <v>0.99794000000000005</v>
      </c>
      <c r="H83" s="3">
        <f t="shared" si="1"/>
        <v>0.16999999999999993</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5.56</v>
      </c>
      <c r="E86" s="2">
        <v>0</v>
      </c>
      <c r="F86" s="2">
        <v>0</v>
      </c>
      <c r="G86" s="3">
        <f t="shared" si="0"/>
        <v>0.94520000000000004</v>
      </c>
      <c r="H86" s="3">
        <f t="shared" si="1"/>
        <v>0.44000000000000039</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67644.86</v>
      </c>
      <c r="D87" s="2">
        <f>'PR-RAS'!E91</f>
        <v>116139.29000000001</v>
      </c>
      <c r="E87" s="2">
        <v>0</v>
      </c>
      <c r="F87" s="2">
        <v>0</v>
      </c>
      <c r="G87" s="3">
        <f t="shared" si="0"/>
        <v>25793.415839999998</v>
      </c>
      <c r="H87" s="3">
        <f t="shared" si="1"/>
        <v>0.430000000007567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3724.95</v>
      </c>
      <c r="E88" s="2">
        <v>0</v>
      </c>
      <c r="F88" s="2">
        <v>0</v>
      </c>
      <c r="G88" s="3">
        <f t="shared" si="0"/>
        <v>648.14129999999989</v>
      </c>
      <c r="H88" s="3">
        <f t="shared" si="1"/>
        <v>5.0000000000181899E-2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37279.21</v>
      </c>
      <c r="D89" s="2">
        <f>'PR-RAS'!E93</f>
        <v>42917.52</v>
      </c>
      <c r="E89" s="2">
        <v>0</v>
      </c>
      <c r="F89" s="2">
        <v>0</v>
      </c>
      <c r="G89" s="3">
        <f t="shared" si="0"/>
        <v>10834.054</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30365.65</v>
      </c>
      <c r="D90" s="2">
        <f>'PR-RAS'!E94</f>
        <v>61928</v>
      </c>
      <c r="E90" s="2">
        <v>0</v>
      </c>
      <c r="F90" s="2">
        <v>0</v>
      </c>
      <c r="G90" s="3">
        <f t="shared" si="0"/>
        <v>13725.726849999999</v>
      </c>
      <c r="H90" s="3">
        <f t="shared" si="1"/>
        <v>0.34999999999854481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7568.82</v>
      </c>
      <c r="E93" s="2">
        <v>0</v>
      </c>
      <c r="F93" s="2">
        <v>0</v>
      </c>
      <c r="G93" s="3">
        <f t="shared" si="0"/>
        <v>1392.6628799999999</v>
      </c>
      <c r="H93" s="3">
        <f t="shared" si="1"/>
        <v>0.18000000000029104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375279.30999999994</v>
      </c>
      <c r="D102" s="2">
        <f>'PR-RAS'!E106</f>
        <v>214860.70999999996</v>
      </c>
      <c r="E102" s="2">
        <v>0</v>
      </c>
      <c r="F102" s="2">
        <v>0</v>
      </c>
      <c r="G102" s="3">
        <f t="shared" si="0"/>
        <v>81305.073729999989</v>
      </c>
      <c r="H102" s="3">
        <f t="shared" si="1"/>
        <v>0.59999999997671694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2.2200000000000002</v>
      </c>
      <c r="E103" s="2">
        <v>0</v>
      </c>
      <c r="F103" s="2">
        <v>0</v>
      </c>
      <c r="G103" s="3">
        <f t="shared" si="0"/>
        <v>0.45288</v>
      </c>
      <c r="H103" s="3">
        <f t="shared" si="1"/>
        <v>0.2200000000000002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2.2200000000000002</v>
      </c>
      <c r="E106" s="2">
        <v>0</v>
      </c>
      <c r="F106" s="2">
        <v>0</v>
      </c>
      <c r="G106" s="3">
        <f t="shared" si="0"/>
        <v>0.4662</v>
      </c>
      <c r="H106" s="3">
        <f t="shared" si="1"/>
        <v>0.2200000000000002</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294800.56999999995</v>
      </c>
      <c r="D108" s="2">
        <f>'PR-RAS'!E112</f>
        <v>127536.29999999999</v>
      </c>
      <c r="E108" s="2">
        <v>0</v>
      </c>
      <c r="F108" s="2">
        <v>0</v>
      </c>
      <c r="G108" s="3">
        <f t="shared" si="0"/>
        <v>58836.429189999988</v>
      </c>
      <c r="H108" s="3">
        <f t="shared" si="1"/>
        <v>0.73000000003958121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22.48</v>
      </c>
      <c r="D110" s="2">
        <f>'PR-RAS'!E114</f>
        <v>0</v>
      </c>
      <c r="E110" s="2">
        <v>0</v>
      </c>
      <c r="F110" s="2">
        <v>0</v>
      </c>
      <c r="G110" s="3">
        <f t="shared" si="0"/>
        <v>2.4503200000000001</v>
      </c>
      <c r="H110" s="3">
        <f t="shared" si="1"/>
        <v>0.48000000000000043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294530.55</v>
      </c>
      <c r="D111" s="2">
        <f>'PR-RAS'!E115</f>
        <v>125786.68</v>
      </c>
      <c r="E111" s="2">
        <v>0</v>
      </c>
      <c r="F111" s="2">
        <v>0</v>
      </c>
      <c r="G111" s="3">
        <f t="shared" si="0"/>
        <v>60071.43009999999</v>
      </c>
      <c r="H111" s="3">
        <f t="shared" si="1"/>
        <v>0.77000000001862645</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247.54</v>
      </c>
      <c r="D113" s="2">
        <f>'PR-RAS'!E117</f>
        <v>1749.62</v>
      </c>
      <c r="E113" s="2">
        <v>0</v>
      </c>
      <c r="F113" s="2">
        <v>0</v>
      </c>
      <c r="G113" s="3">
        <f t="shared" si="0"/>
        <v>419.63935999999995</v>
      </c>
      <c r="H113" s="3">
        <f t="shared" si="1"/>
        <v>0.8400000000001171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80478.740000000005</v>
      </c>
      <c r="D116" s="2">
        <f>'PR-RAS'!E120</f>
        <v>87322.189999999988</v>
      </c>
      <c r="E116" s="2">
        <v>0</v>
      </c>
      <c r="F116" s="2">
        <v>0</v>
      </c>
      <c r="G116" s="3">
        <f t="shared" si="0"/>
        <v>29339.158800000001</v>
      </c>
      <c r="H116" s="3">
        <f t="shared" si="1"/>
        <v>0.4499999999825377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1348.36</v>
      </c>
      <c r="D117" s="2">
        <f>'PR-RAS'!E121</f>
        <v>3215.04</v>
      </c>
      <c r="E117" s="2">
        <v>0</v>
      </c>
      <c r="F117" s="2">
        <v>0</v>
      </c>
      <c r="G117" s="3">
        <f t="shared" si="0"/>
        <v>902.29903999999999</v>
      </c>
      <c r="H117" s="3">
        <f t="shared" si="1"/>
        <v>0.39999999999986358</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79130.38</v>
      </c>
      <c r="D118" s="2">
        <f>'PR-RAS'!E122</f>
        <v>84107.15</v>
      </c>
      <c r="E118" s="2">
        <v>0</v>
      </c>
      <c r="F118" s="2">
        <v>0</v>
      </c>
      <c r="G118" s="3">
        <f t="shared" si="0"/>
        <v>28939.327560000002</v>
      </c>
      <c r="H118" s="3">
        <f t="shared" si="1"/>
        <v>0.52999999999883585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3260.41</v>
      </c>
      <c r="D121" s="2">
        <f>'PR-RAS'!E125</f>
        <v>3418.98</v>
      </c>
      <c r="E121" s="2">
        <v>0</v>
      </c>
      <c r="F121" s="2">
        <v>0</v>
      </c>
      <c r="G121" s="3">
        <f t="shared" si="0"/>
        <v>1211.8043999999998</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3260.41</v>
      </c>
      <c r="D122" s="2">
        <f>'PR-RAS'!E126</f>
        <v>3418.98</v>
      </c>
      <c r="E122" s="2">
        <v>0</v>
      </c>
      <c r="F122" s="2">
        <v>0</v>
      </c>
      <c r="G122" s="3">
        <f t="shared" si="0"/>
        <v>1221.9027699999999</v>
      </c>
      <c r="H122" s="3">
        <f t="shared" si="1"/>
        <v>0.42999999999983629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3260.41</v>
      </c>
      <c r="D124" s="2">
        <f>'PR-RAS'!E128</f>
        <v>3418.98</v>
      </c>
      <c r="E124" s="2">
        <v>0</v>
      </c>
      <c r="F124" s="2">
        <v>0</v>
      </c>
      <c r="G124" s="3">
        <f t="shared" si="0"/>
        <v>1242.0995099999998</v>
      </c>
      <c r="H124" s="3">
        <f t="shared" si="1"/>
        <v>0.42999999999983629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4491.8500000000004</v>
      </c>
      <c r="E136" s="2">
        <v>0</v>
      </c>
      <c r="F136" s="2">
        <v>0</v>
      </c>
      <c r="G136" s="3">
        <f t="shared" si="0"/>
        <v>1212.7995000000001</v>
      </c>
      <c r="H136" s="3">
        <f t="shared" si="1"/>
        <v>0.1499999999996362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4491.8500000000004</v>
      </c>
      <c r="E147" s="2">
        <v>0</v>
      </c>
      <c r="F147" s="2">
        <v>0</v>
      </c>
      <c r="G147" s="3">
        <f t="shared" si="0"/>
        <v>1311.6202000000001</v>
      </c>
      <c r="H147" s="3">
        <f t="shared" si="1"/>
        <v>0.1499999999996362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1643291.8700000003</v>
      </c>
      <c r="D148" s="2">
        <f>'PR-RAS'!E152</f>
        <v>2415625.7699999996</v>
      </c>
      <c r="E148" s="2">
        <v>0</v>
      </c>
      <c r="F148" s="2">
        <v>0</v>
      </c>
      <c r="G148" s="3">
        <f t="shared" si="0"/>
        <v>951757.88126999978</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489146.83</v>
      </c>
      <c r="D149" s="2">
        <f>'PR-RAS'!E153</f>
        <v>669768.29999999993</v>
      </c>
      <c r="E149" s="2">
        <v>0</v>
      </c>
      <c r="F149" s="2">
        <v>0</v>
      </c>
      <c r="G149" s="3">
        <f t="shared" si="0"/>
        <v>270645.14763999998</v>
      </c>
      <c r="H149" s="3">
        <f t="shared" si="1"/>
        <v>0.46999999991385266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413814.95</v>
      </c>
      <c r="D150" s="2">
        <f>'PR-RAS'!E154</f>
        <v>559804.56999999995</v>
      </c>
      <c r="E150" s="2">
        <v>0</v>
      </c>
      <c r="F150" s="2">
        <v>0</v>
      </c>
      <c r="G150" s="3">
        <f t="shared" si="0"/>
        <v>228480.18940999996</v>
      </c>
      <c r="H150" s="3">
        <f t="shared" si="1"/>
        <v>0.48000000003958121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413814.95</v>
      </c>
      <c r="D151" s="2">
        <f>'PR-RAS'!E155</f>
        <v>559804.56999999995</v>
      </c>
      <c r="E151" s="2">
        <v>0</v>
      </c>
      <c r="F151" s="2">
        <v>0</v>
      </c>
      <c r="G151" s="3">
        <f t="shared" si="0"/>
        <v>230013.61349999998</v>
      </c>
      <c r="H151" s="3">
        <f t="shared" si="1"/>
        <v>0.48000000003958121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13315.13</v>
      </c>
      <c r="D155" s="2">
        <f>'PR-RAS'!E159</f>
        <v>20037.39</v>
      </c>
      <c r="E155" s="2">
        <v>0</v>
      </c>
      <c r="F155" s="2">
        <v>0</v>
      </c>
      <c r="G155" s="3">
        <f t="shared" si="0"/>
        <v>8222.0461399999986</v>
      </c>
      <c r="H155" s="3">
        <f t="shared" si="1"/>
        <v>0.51999999999861757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62016.75</v>
      </c>
      <c r="D156" s="2">
        <f>'PR-RAS'!E160</f>
        <v>89926.34</v>
      </c>
      <c r="E156" s="2">
        <v>0</v>
      </c>
      <c r="F156" s="2">
        <v>0</v>
      </c>
      <c r="G156" s="3">
        <f t="shared" si="0"/>
        <v>37489.76165</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62016.75</v>
      </c>
      <c r="D158" s="2">
        <f>'PR-RAS'!E162</f>
        <v>89926.34</v>
      </c>
      <c r="E158" s="2">
        <v>0</v>
      </c>
      <c r="F158" s="2">
        <v>0</v>
      </c>
      <c r="G158" s="3">
        <f t="shared" si="0"/>
        <v>37973.500509999998</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609212.78</v>
      </c>
      <c r="D160" s="2">
        <f>'PR-RAS'!E164</f>
        <v>821726.73</v>
      </c>
      <c r="E160" s="2">
        <v>0</v>
      </c>
      <c r="F160" s="2">
        <v>0</v>
      </c>
      <c r="G160" s="3">
        <f t="shared" si="0"/>
        <v>358173.93216000003</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16566.940000000002</v>
      </c>
      <c r="D161" s="2">
        <f>'PR-RAS'!E165</f>
        <v>41205.9</v>
      </c>
      <c r="E161" s="2">
        <v>0</v>
      </c>
      <c r="F161" s="2">
        <v>0</v>
      </c>
      <c r="G161" s="3">
        <f t="shared" si="0"/>
        <v>15836.598400000001</v>
      </c>
      <c r="H161" s="3">
        <f t="shared" si="1"/>
        <v>0.1599999999962165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1550.6</v>
      </c>
      <c r="D162" s="2">
        <f>'PR-RAS'!E166</f>
        <v>2353.16</v>
      </c>
      <c r="E162" s="2">
        <v>0</v>
      </c>
      <c r="F162" s="2">
        <v>0</v>
      </c>
      <c r="G162" s="3">
        <f t="shared" si="0"/>
        <v>1007.3641200000001</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4916.34</v>
      </c>
      <c r="D163" s="2">
        <f>'PR-RAS'!E167</f>
        <v>5668.99</v>
      </c>
      <c r="E163" s="2">
        <v>0</v>
      </c>
      <c r="F163" s="2">
        <v>0</v>
      </c>
      <c r="G163" s="3">
        <f t="shared" si="0"/>
        <v>2633.1998400000002</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363.75</v>
      </c>
      <c r="E164" s="2">
        <v>0</v>
      </c>
      <c r="F164" s="2">
        <v>0</v>
      </c>
      <c r="G164" s="3">
        <f t="shared" si="0"/>
        <v>118.58250000000001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10100</v>
      </c>
      <c r="D165" s="2">
        <f>'PR-RAS'!E169</f>
        <v>32820</v>
      </c>
      <c r="E165" s="2">
        <v>0</v>
      </c>
      <c r="F165" s="2">
        <v>0</v>
      </c>
      <c r="G165" s="3">
        <f t="shared" si="0"/>
        <v>12421.36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88853.429999999978</v>
      </c>
      <c r="D166" s="2">
        <f>'PR-RAS'!E170</f>
        <v>89929.29</v>
      </c>
      <c r="E166" s="2">
        <v>0</v>
      </c>
      <c r="F166" s="2">
        <v>0</v>
      </c>
      <c r="G166" s="3">
        <f t="shared" si="0"/>
        <v>44337.481649999994</v>
      </c>
      <c r="H166" s="3">
        <f t="shared" si="1"/>
        <v>0.71999999997206032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14468.12</v>
      </c>
      <c r="D167" s="2">
        <f>'PR-RAS'!E171</f>
        <v>18617.09</v>
      </c>
      <c r="E167" s="2">
        <v>0</v>
      </c>
      <c r="F167" s="2">
        <v>0</v>
      </c>
      <c r="G167" s="3">
        <f t="shared" si="0"/>
        <v>8582.5818000000017</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68038.87</v>
      </c>
      <c r="D169" s="2">
        <f>'PR-RAS'!E173</f>
        <v>61693.31</v>
      </c>
      <c r="E169" s="2">
        <v>0</v>
      </c>
      <c r="F169" s="2">
        <v>0</v>
      </c>
      <c r="G169" s="3">
        <f t="shared" si="0"/>
        <v>32159.482319999999</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3215.48</v>
      </c>
      <c r="D170" s="2">
        <f>'PR-RAS'!E174</f>
        <v>5180.72</v>
      </c>
      <c r="E170" s="2">
        <v>0</v>
      </c>
      <c r="F170" s="2">
        <v>0</v>
      </c>
      <c r="G170" s="3">
        <f t="shared" si="0"/>
        <v>2294.4994799999999</v>
      </c>
      <c r="H170" s="3">
        <f t="shared" si="1"/>
        <v>0.75999999999976353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1984.03</v>
      </c>
      <c r="D171" s="2">
        <f>'PR-RAS'!E175</f>
        <v>4415.2700000000004</v>
      </c>
      <c r="E171" s="2">
        <v>0</v>
      </c>
      <c r="F171" s="2">
        <v>0</v>
      </c>
      <c r="G171" s="3">
        <f t="shared" si="0"/>
        <v>1838.4769000000003</v>
      </c>
      <c r="H171" s="3">
        <f t="shared" si="1"/>
        <v>0.30000000000040927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1146.93</v>
      </c>
      <c r="D173" s="2">
        <f>'PR-RAS'!E177</f>
        <v>22.9</v>
      </c>
      <c r="E173" s="2">
        <v>0</v>
      </c>
      <c r="F173" s="2">
        <v>0</v>
      </c>
      <c r="G173" s="3">
        <f t="shared" si="0"/>
        <v>205.14955999999998</v>
      </c>
      <c r="H173" s="3">
        <f t="shared" si="1"/>
        <v>0.16999999999993776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391618.31</v>
      </c>
      <c r="D174" s="2">
        <f>'PR-RAS'!E178</f>
        <v>521533.21</v>
      </c>
      <c r="E174" s="2">
        <v>0</v>
      </c>
      <c r="F174" s="2">
        <v>0</v>
      </c>
      <c r="G174" s="3">
        <f t="shared" si="0"/>
        <v>248200.45828999998</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9058.48</v>
      </c>
      <c r="D175" s="2">
        <f>'PR-RAS'!E179</f>
        <v>15303.43</v>
      </c>
      <c r="E175" s="2">
        <v>0</v>
      </c>
      <c r="F175" s="2">
        <v>0</v>
      </c>
      <c r="G175" s="3">
        <f t="shared" si="0"/>
        <v>6901.7691599999989</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57543.31</v>
      </c>
      <c r="D176" s="2">
        <f>'PR-RAS'!E180</f>
        <v>101661.1</v>
      </c>
      <c r="E176" s="2">
        <v>0</v>
      </c>
      <c r="F176" s="2">
        <v>0</v>
      </c>
      <c r="G176" s="3">
        <f t="shared" si="0"/>
        <v>45651.464249999997</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18755.47</v>
      </c>
      <c r="D177" s="2">
        <f>'PR-RAS'!E181</f>
        <v>15694.86</v>
      </c>
      <c r="E177" s="2">
        <v>0</v>
      </c>
      <c r="F177" s="2">
        <v>0</v>
      </c>
      <c r="G177" s="3">
        <f t="shared" si="0"/>
        <v>8825.5534399999997</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222978.21</v>
      </c>
      <c r="D178" s="2">
        <f>'PR-RAS'!E182</f>
        <v>267003.13</v>
      </c>
      <c r="E178" s="2">
        <v>0</v>
      </c>
      <c r="F178" s="2">
        <v>0</v>
      </c>
      <c r="G178" s="3">
        <f t="shared" si="0"/>
        <v>133986.25118999998</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1111.5</v>
      </c>
      <c r="D180" s="2">
        <f>'PR-RAS'!E184</f>
        <v>885</v>
      </c>
      <c r="E180" s="2">
        <v>0</v>
      </c>
      <c r="F180" s="2">
        <v>0</v>
      </c>
      <c r="G180" s="3">
        <f t="shared" si="0"/>
        <v>515.7885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66228.62</v>
      </c>
      <c r="D181" s="2">
        <f>'PR-RAS'!E185</f>
        <v>97901.84</v>
      </c>
      <c r="E181" s="2">
        <v>0</v>
      </c>
      <c r="F181" s="2">
        <v>0</v>
      </c>
      <c r="G181" s="3">
        <f t="shared" si="0"/>
        <v>47165.813999999998</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11120.45</v>
      </c>
      <c r="D182" s="2">
        <f>'PR-RAS'!E186</f>
        <v>16872.27</v>
      </c>
      <c r="E182" s="2">
        <v>0</v>
      </c>
      <c r="F182" s="2">
        <v>0</v>
      </c>
      <c r="G182" s="3">
        <f t="shared" si="0"/>
        <v>8120.5631900000008</v>
      </c>
      <c r="H182" s="3">
        <f t="shared" si="1"/>
        <v>0.72000000000116415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4822.2700000000004</v>
      </c>
      <c r="D183" s="2">
        <f>'PR-RAS'!E187</f>
        <v>6211.58</v>
      </c>
      <c r="E183" s="2">
        <v>0</v>
      </c>
      <c r="F183" s="2">
        <v>0</v>
      </c>
      <c r="G183" s="3">
        <f t="shared" si="0"/>
        <v>3138.6682599999999</v>
      </c>
      <c r="H183" s="3">
        <f t="shared" si="1"/>
        <v>0.69000000000050932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112174.1</v>
      </c>
      <c r="D190" s="2">
        <f>'PR-RAS'!E194</f>
        <v>169058.33</v>
      </c>
      <c r="E190" s="2">
        <v>0</v>
      </c>
      <c r="F190" s="2">
        <v>0</v>
      </c>
      <c r="G190" s="3">
        <f t="shared" si="0"/>
        <v>85104.953640000007</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12474.21</v>
      </c>
      <c r="D191" s="2">
        <f>'PR-RAS'!E195</f>
        <v>44052.08</v>
      </c>
      <c r="E191" s="2">
        <v>0</v>
      </c>
      <c r="F191" s="2">
        <v>0</v>
      </c>
      <c r="G191" s="3">
        <f t="shared" si="0"/>
        <v>19109.890299999999</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8236.5499999999993</v>
      </c>
      <c r="D192" s="2">
        <f>'PR-RAS'!E196</f>
        <v>10152.81</v>
      </c>
      <c r="E192" s="2">
        <v>0</v>
      </c>
      <c r="F192" s="2">
        <v>0</v>
      </c>
      <c r="G192" s="3">
        <f t="shared" si="0"/>
        <v>5451.55447</v>
      </c>
      <c r="H192" s="3">
        <f t="shared" si="1"/>
        <v>0.64000000000123691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12038.9</v>
      </c>
      <c r="D193" s="2">
        <f>'PR-RAS'!E197</f>
        <v>20903.3</v>
      </c>
      <c r="E193" s="2">
        <v>0</v>
      </c>
      <c r="F193" s="2">
        <v>0</v>
      </c>
      <c r="G193" s="3">
        <f t="shared" si="0"/>
        <v>10338.335999999999</v>
      </c>
      <c r="H193" s="3">
        <f t="shared" si="1"/>
        <v>0.3999999999996362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2050</v>
      </c>
      <c r="D194" s="2">
        <f>'PR-RAS'!E198</f>
        <v>50</v>
      </c>
      <c r="E194" s="2">
        <v>0</v>
      </c>
      <c r="F194" s="2">
        <v>0</v>
      </c>
      <c r="G194" s="3">
        <f t="shared" si="0"/>
        <v>414.95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17315.400000000001</v>
      </c>
      <c r="D195" s="2">
        <f>'PR-RAS'!E199</f>
        <v>21803.96</v>
      </c>
      <c r="E195" s="2">
        <v>0</v>
      </c>
      <c r="F195" s="2">
        <v>0</v>
      </c>
      <c r="G195" s="3">
        <f t="shared" si="0"/>
        <v>11819.12408</v>
      </c>
      <c r="H195" s="3">
        <f t="shared" si="1"/>
        <v>0.44000000000232831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60059.040000000001</v>
      </c>
      <c r="D197" s="2">
        <f>'PR-RAS'!E201</f>
        <v>72096.179999999993</v>
      </c>
      <c r="E197" s="2">
        <v>0</v>
      </c>
      <c r="F197" s="2">
        <v>0</v>
      </c>
      <c r="G197" s="3">
        <f t="shared" si="0"/>
        <v>40033.274400000002</v>
      </c>
      <c r="H197" s="3">
        <f t="shared" si="1"/>
        <v>0.2199999999938882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12083.87</v>
      </c>
      <c r="D198" s="2">
        <f>'PR-RAS'!E202</f>
        <v>10610.88</v>
      </c>
      <c r="E198" s="2">
        <v>0</v>
      </c>
      <c r="F198" s="2">
        <v>0</v>
      </c>
      <c r="G198" s="3">
        <f t="shared" si="0"/>
        <v>6561.2091099999998</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12083.87</v>
      </c>
      <c r="D212" s="2">
        <f>'PR-RAS'!E216</f>
        <v>10610.88</v>
      </c>
      <c r="E212" s="2">
        <v>0</v>
      </c>
      <c r="F212" s="2">
        <v>0</v>
      </c>
      <c r="G212" s="3">
        <f t="shared" si="0"/>
        <v>7027.4879299999993</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12083.87</v>
      </c>
      <c r="D213" s="2">
        <f>'PR-RAS'!E217</f>
        <v>10511.99</v>
      </c>
      <c r="E213" s="2">
        <v>0</v>
      </c>
      <c r="F213" s="2">
        <v>0</v>
      </c>
      <c r="G213" s="3">
        <f t="shared" si="0"/>
        <v>7018.8641999999991</v>
      </c>
      <c r="H213" s="3">
        <f t="shared" si="1"/>
        <v>0.13999999999941792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98.89</v>
      </c>
      <c r="E215" s="2">
        <v>0</v>
      </c>
      <c r="F215" s="2">
        <v>0</v>
      </c>
      <c r="G215" s="3">
        <f t="shared" si="0"/>
        <v>42.324919999999999</v>
      </c>
      <c r="H215" s="3">
        <f t="shared" si="1"/>
        <v>0.10999999999999943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18396</v>
      </c>
      <c r="D217" s="2">
        <f>'PR-RAS'!E221</f>
        <v>15891</v>
      </c>
      <c r="E217" s="2">
        <v>0</v>
      </c>
      <c r="F217" s="2">
        <v>0</v>
      </c>
      <c r="G217" s="3">
        <f t="shared" si="0"/>
        <v>10838.448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18396</v>
      </c>
      <c r="D221" s="2">
        <f>'PR-RAS'!E225</f>
        <v>15891</v>
      </c>
      <c r="E221" s="2">
        <v>0</v>
      </c>
      <c r="F221" s="2">
        <v>0</v>
      </c>
      <c r="G221" s="3">
        <f t="shared" si="0"/>
        <v>11039.16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18396</v>
      </c>
      <c r="D224" s="2">
        <f>'PR-RAS'!E228</f>
        <v>15891</v>
      </c>
      <c r="E224" s="2">
        <v>0</v>
      </c>
      <c r="F224" s="2">
        <v>0</v>
      </c>
      <c r="G224" s="3">
        <f t="shared" si="0"/>
        <v>11189.694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56465.569999999992</v>
      </c>
      <c r="D226" s="2">
        <f>'PR-RAS'!E230</f>
        <v>123526.85</v>
      </c>
      <c r="E226" s="2">
        <v>0</v>
      </c>
      <c r="F226" s="2">
        <v>0</v>
      </c>
      <c r="G226" s="3">
        <f t="shared" si="0"/>
        <v>68291.835750000013</v>
      </c>
      <c r="H226" s="3">
        <f t="shared" si="1"/>
        <v>0.58000000000174623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4714.99</v>
      </c>
      <c r="D233" s="2">
        <f>'PR-RAS'!E237</f>
        <v>7135.47</v>
      </c>
      <c r="E233" s="2">
        <v>0</v>
      </c>
      <c r="F233" s="2">
        <v>0</v>
      </c>
      <c r="G233" s="3">
        <f t="shared" si="0"/>
        <v>4404.7357600000005</v>
      </c>
      <c r="H233" s="3">
        <f t="shared" si="1"/>
        <v>0.48000000000047294</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4714.99</v>
      </c>
      <c r="D234" s="2">
        <f>'PR-RAS'!E238</f>
        <v>7135.47</v>
      </c>
      <c r="E234" s="2">
        <v>0</v>
      </c>
      <c r="F234" s="2">
        <v>0</v>
      </c>
      <c r="G234" s="3">
        <f t="shared" si="0"/>
        <v>4423.7216900000003</v>
      </c>
      <c r="H234" s="3">
        <f t="shared" si="1"/>
        <v>0.48000000000047294</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24356.03</v>
      </c>
      <c r="D242" s="2">
        <f>'PR-RAS'!E246</f>
        <v>84410.16</v>
      </c>
      <c r="E242" s="2">
        <v>0</v>
      </c>
      <c r="F242" s="2">
        <v>0</v>
      </c>
      <c r="G242" s="3">
        <f t="shared" si="0"/>
        <v>46555.500350000002</v>
      </c>
      <c r="H242" s="3">
        <f t="shared" si="1"/>
        <v>0.19000000000232831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24356.03</v>
      </c>
      <c r="D243" s="2">
        <f>'PR-RAS'!E247</f>
        <v>82462.559999999998</v>
      </c>
      <c r="E243" s="2">
        <v>0</v>
      </c>
      <c r="F243" s="2">
        <v>0</v>
      </c>
      <c r="G243" s="3">
        <f t="shared" si="0"/>
        <v>45806.0383</v>
      </c>
      <c r="H243" s="3">
        <f t="shared" si="1"/>
        <v>0.47000000000116415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1947.6</v>
      </c>
      <c r="E244" s="2">
        <v>0</v>
      </c>
      <c r="F244" s="2">
        <v>0</v>
      </c>
      <c r="G244" s="3">
        <f t="shared" si="0"/>
        <v>946.53359999999998</v>
      </c>
      <c r="H244" s="3">
        <f t="shared" si="1"/>
        <v>0.40000000000009095</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27394.55</v>
      </c>
      <c r="D246" s="2">
        <f>'PR-RAS'!E250</f>
        <v>31981.22</v>
      </c>
      <c r="E246" s="2">
        <v>0</v>
      </c>
      <c r="F246" s="2">
        <v>0</v>
      </c>
      <c r="G246" s="3">
        <f t="shared" si="0"/>
        <v>22382.46255</v>
      </c>
      <c r="H246" s="3">
        <f t="shared" si="1"/>
        <v>0.67000000000189175</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27108.35</v>
      </c>
      <c r="D247" s="2">
        <f>'PR-RAS'!E251</f>
        <v>31316.22</v>
      </c>
      <c r="E247" s="2">
        <v>0</v>
      </c>
      <c r="F247" s="2">
        <v>0</v>
      </c>
      <c r="G247" s="3">
        <f t="shared" si="0"/>
        <v>22076.234340000003</v>
      </c>
      <c r="H247" s="3">
        <f t="shared" si="1"/>
        <v>0.56999999999970896</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286.2</v>
      </c>
      <c r="D248" s="2">
        <f>'PR-RAS'!E252</f>
        <v>665</v>
      </c>
      <c r="E248" s="2">
        <v>0</v>
      </c>
      <c r="F248" s="2">
        <v>0</v>
      </c>
      <c r="G248" s="3">
        <f t="shared" si="0"/>
        <v>399.20140000000004</v>
      </c>
      <c r="H248" s="3">
        <f t="shared" si="1"/>
        <v>0.19999999999998863</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137154.87</v>
      </c>
      <c r="D258" s="2">
        <f>'PR-RAS'!E262</f>
        <v>129995.97</v>
      </c>
      <c r="E258" s="2">
        <v>0</v>
      </c>
      <c r="F258" s="2">
        <v>0</v>
      </c>
      <c r="G258" s="3">
        <f t="shared" si="0"/>
        <v>102066.73017</v>
      </c>
      <c r="H258" s="3">
        <f t="shared" si="1"/>
        <v>0.16000000000349246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137154.87</v>
      </c>
      <c r="D265" s="2">
        <f>'PR-RAS'!E269</f>
        <v>129995.97</v>
      </c>
      <c r="E265" s="2">
        <v>0</v>
      </c>
      <c r="F265" s="2">
        <v>0</v>
      </c>
      <c r="G265" s="3">
        <f t="shared" si="0"/>
        <v>104846.75784000001</v>
      </c>
      <c r="H265" s="3">
        <f t="shared" si="1"/>
        <v>0.16000000000349246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80691.100000000006</v>
      </c>
      <c r="D266" s="2">
        <f>'PR-RAS'!E270</f>
        <v>74525.08</v>
      </c>
      <c r="E266" s="2">
        <v>0</v>
      </c>
      <c r="F266" s="2">
        <v>0</v>
      </c>
      <c r="G266" s="3">
        <f t="shared" si="0"/>
        <v>60881.433900000004</v>
      </c>
      <c r="H266" s="3">
        <f t="shared" si="1"/>
        <v>0.180000000007567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56463.77</v>
      </c>
      <c r="D267" s="2">
        <f>'PR-RAS'!E271</f>
        <v>55470.89</v>
      </c>
      <c r="E267" s="2">
        <v>0</v>
      </c>
      <c r="F267" s="2">
        <v>0</v>
      </c>
      <c r="G267" s="3">
        <f t="shared" si="0"/>
        <v>44529.876299999996</v>
      </c>
      <c r="H267" s="3">
        <f t="shared" si="1"/>
        <v>0.3400000000037835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320831.94999999995</v>
      </c>
      <c r="D269" s="2">
        <f>'PR-RAS'!E273</f>
        <v>644106.04</v>
      </c>
      <c r="E269" s="2">
        <v>0</v>
      </c>
      <c r="F269" s="2">
        <v>0</v>
      </c>
      <c r="G269" s="3">
        <f t="shared" si="0"/>
        <v>431223.80004000006</v>
      </c>
      <c r="H269" s="3">
        <f t="shared" si="1"/>
        <v>9.0000000083819032E-2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139425.18</v>
      </c>
      <c r="D270" s="2">
        <f>'PR-RAS'!E274</f>
        <v>160655.99</v>
      </c>
      <c r="E270" s="2">
        <v>0</v>
      </c>
      <c r="F270" s="2">
        <v>0</v>
      </c>
      <c r="G270" s="3">
        <f t="shared" si="0"/>
        <v>123938.29604</v>
      </c>
      <c r="H270" s="3">
        <f t="shared" si="1"/>
        <v>0.19000000000232831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139425.18</v>
      </c>
      <c r="D271" s="2">
        <f>'PR-RAS'!E275</f>
        <v>160655.99</v>
      </c>
      <c r="E271" s="2">
        <v>0</v>
      </c>
      <c r="F271" s="2">
        <v>0</v>
      </c>
      <c r="G271" s="3">
        <f t="shared" si="0"/>
        <v>124399.03320000001</v>
      </c>
      <c r="H271" s="3">
        <f t="shared" si="1"/>
        <v>0.19000000000232831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2500</v>
      </c>
      <c r="D274" s="2">
        <f>'PR-RAS'!E278</f>
        <v>13500</v>
      </c>
      <c r="E274" s="2">
        <v>0</v>
      </c>
      <c r="F274" s="2">
        <v>0</v>
      </c>
      <c r="G274" s="3">
        <f t="shared" si="0"/>
        <v>8053.5000000000009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2500</v>
      </c>
      <c r="D275" s="2">
        <f>'PR-RAS'!E279</f>
        <v>13500</v>
      </c>
      <c r="E275" s="2">
        <v>0</v>
      </c>
      <c r="F275" s="2">
        <v>0</v>
      </c>
      <c r="G275" s="3">
        <f t="shared" ref="G275:G528" si="12">(B275/1000)*(C275*1+D275*2)</f>
        <v>8083.0000000000009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178906.77</v>
      </c>
      <c r="D285" s="2">
        <f>'PR-RAS'!E289</f>
        <v>469950.05</v>
      </c>
      <c r="E285" s="2">
        <v>0</v>
      </c>
      <c r="F285" s="2">
        <v>0</v>
      </c>
      <c r="G285" s="3">
        <f t="shared" si="12"/>
        <v>317741.15107999992</v>
      </c>
      <c r="H285" s="3">
        <f t="shared" si="13"/>
        <v>0.27999999999883585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178906.77</v>
      </c>
      <c r="D286" s="2">
        <f>'PR-RAS'!E290</f>
        <v>469950.05</v>
      </c>
      <c r="E286" s="2">
        <v>0</v>
      </c>
      <c r="F286" s="2">
        <v>0</v>
      </c>
      <c r="G286" s="3">
        <f t="shared" si="12"/>
        <v>318859.95794999995</v>
      </c>
      <c r="H286" s="3">
        <f t="shared" si="13"/>
        <v>0.27999999999883585</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1643291.8700000003</v>
      </c>
      <c r="D295" s="2">
        <f>'PR-RAS'!E299</f>
        <v>2415625.7699999996</v>
      </c>
      <c r="E295" s="2">
        <v>0</v>
      </c>
      <c r="F295" s="2">
        <v>0</v>
      </c>
      <c r="G295" s="3">
        <f t="shared" si="12"/>
        <v>1903515.7625399996</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881502.74</v>
      </c>
      <c r="D296" s="2">
        <f>'PR-RAS'!E300</f>
        <v>204024.25000000047</v>
      </c>
      <c r="E296" s="2">
        <v>0</v>
      </c>
      <c r="F296" s="2">
        <v>0</v>
      </c>
      <c r="G296" s="3">
        <f t="shared" si="12"/>
        <v>380417.61580000026</v>
      </c>
      <c r="H296" s="3">
        <f t="shared" si="13"/>
        <v>0.51000000047497451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7594925.9699999997</v>
      </c>
      <c r="D298" s="2">
        <f>'PR-RAS'!E302</f>
        <v>7976019.5</v>
      </c>
      <c r="E298" s="2">
        <v>0</v>
      </c>
      <c r="F298" s="2">
        <v>0</v>
      </c>
      <c r="G298" s="3">
        <f t="shared" si="12"/>
        <v>6993448.5960899992</v>
      </c>
      <c r="H298" s="3">
        <f t="shared" si="13"/>
        <v>0.53000000026077032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235486.61</v>
      </c>
      <c r="D300" s="2">
        <f>'PR-RAS'!E304</f>
        <v>293526.79000000004</v>
      </c>
      <c r="E300" s="2">
        <v>0</v>
      </c>
      <c r="F300" s="2">
        <v>0</v>
      </c>
      <c r="G300" s="3">
        <f t="shared" si="12"/>
        <v>245939.51681</v>
      </c>
      <c r="H300" s="3">
        <f t="shared" si="13"/>
        <v>0.59999999997671694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67.269999999999527</v>
      </c>
      <c r="E301" s="2">
        <v>0</v>
      </c>
      <c r="F301" s="2">
        <v>0</v>
      </c>
      <c r="G301" s="3">
        <f t="shared" si="12"/>
        <v>40.361999999999718</v>
      </c>
      <c r="H301" s="3">
        <f t="shared" si="13"/>
        <v>0.26999999999952706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175280.94</v>
      </c>
      <c r="D303" s="2">
        <f>'PR-RAS'!E308</f>
        <v>151024.38</v>
      </c>
      <c r="E303" s="2">
        <v>0</v>
      </c>
      <c r="F303" s="2">
        <v>0</v>
      </c>
      <c r="G303" s="3">
        <f t="shared" si="12"/>
        <v>144153.56940000001</v>
      </c>
      <c r="H303" s="3">
        <f t="shared" si="13"/>
        <v>0.44000000000232831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170560.98</v>
      </c>
      <c r="D304" s="2">
        <f>'PR-RAS'!E309</f>
        <v>62266.62</v>
      </c>
      <c r="E304" s="2">
        <v>0</v>
      </c>
      <c r="F304" s="2">
        <v>0</v>
      </c>
      <c r="G304" s="3">
        <f t="shared" si="12"/>
        <v>89413.54866</v>
      </c>
      <c r="H304" s="3">
        <f t="shared" si="13"/>
        <v>0.39999999998690328</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170560.98</v>
      </c>
      <c r="D305" s="2">
        <f>'PR-RAS'!E310</f>
        <v>62266.62</v>
      </c>
      <c r="E305" s="2">
        <v>0</v>
      </c>
      <c r="F305" s="2">
        <v>0</v>
      </c>
      <c r="G305" s="3">
        <f t="shared" si="12"/>
        <v>89708.642880000014</v>
      </c>
      <c r="H305" s="3">
        <f t="shared" si="13"/>
        <v>0.39999999998690328</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170560.98</v>
      </c>
      <c r="D306" s="2">
        <f>'PR-RAS'!E311</f>
        <v>62266.62</v>
      </c>
      <c r="E306" s="2">
        <v>0</v>
      </c>
      <c r="F306" s="2">
        <v>0</v>
      </c>
      <c r="G306" s="3">
        <f t="shared" si="12"/>
        <v>90003.737100000013</v>
      </c>
      <c r="H306" s="3">
        <f t="shared" si="13"/>
        <v>0.39999999998690328</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4719.96</v>
      </c>
      <c r="D316" s="2">
        <f>'PR-RAS'!E321</f>
        <v>88757.759999999995</v>
      </c>
      <c r="E316" s="2">
        <v>0</v>
      </c>
      <c r="F316" s="2">
        <v>0</v>
      </c>
      <c r="G316" s="3">
        <f t="shared" si="12"/>
        <v>57404.176199999994</v>
      </c>
      <c r="H316" s="3">
        <f t="shared" si="13"/>
        <v>0.28000000000520231</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4719.96</v>
      </c>
      <c r="D317" s="2">
        <f>'PR-RAS'!E322</f>
        <v>88757.759999999995</v>
      </c>
      <c r="E317" s="2">
        <v>0</v>
      </c>
      <c r="F317" s="2">
        <v>0</v>
      </c>
      <c r="G317" s="3">
        <f t="shared" si="12"/>
        <v>57586.411679999997</v>
      </c>
      <c r="H317" s="3">
        <f t="shared" si="13"/>
        <v>0.28000000000520231</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4719.96</v>
      </c>
      <c r="D318" s="2">
        <f>'PR-RAS'!E323</f>
        <v>88757.759999999995</v>
      </c>
      <c r="E318" s="2">
        <v>0</v>
      </c>
      <c r="F318" s="2">
        <v>0</v>
      </c>
      <c r="G318" s="3">
        <f t="shared" si="12"/>
        <v>57768.647159999993</v>
      </c>
      <c r="H318" s="3">
        <f t="shared" si="13"/>
        <v>0.28000000000520231</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1264357.2299999997</v>
      </c>
      <c r="D355" s="2">
        <f>'PR-RAS'!E360</f>
        <v>1153820.5899999999</v>
      </c>
      <c r="E355" s="2">
        <v>0</v>
      </c>
      <c r="F355" s="2">
        <v>0</v>
      </c>
      <c r="G355" s="3">
        <f t="shared" si="12"/>
        <v>1264487.4371399996</v>
      </c>
      <c r="H355" s="3">
        <f t="shared" si="13"/>
        <v>0.63999999989755452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1211416.6899999997</v>
      </c>
      <c r="D368" s="2">
        <f>'PR-RAS'!E373</f>
        <v>1070513.1499999999</v>
      </c>
      <c r="E368" s="2">
        <v>0</v>
      </c>
      <c r="F368" s="2">
        <v>0</v>
      </c>
      <c r="G368" s="3">
        <f t="shared" si="12"/>
        <v>1230346.5773299998</v>
      </c>
      <c r="H368" s="3">
        <f t="shared" si="13"/>
        <v>0.46000000019557774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1178315.8999999999</v>
      </c>
      <c r="D369" s="2">
        <f>'PR-RAS'!E374</f>
        <v>982321.19</v>
      </c>
      <c r="E369" s="2">
        <v>0</v>
      </c>
      <c r="F369" s="2">
        <v>0</v>
      </c>
      <c r="G369" s="3">
        <f t="shared" si="12"/>
        <v>1156608.64704</v>
      </c>
      <c r="H369" s="3">
        <f t="shared" si="13"/>
        <v>0.2900000000372529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14000</v>
      </c>
      <c r="D370" s="2">
        <f>'PR-RAS'!E375</f>
        <v>0</v>
      </c>
      <c r="E370" s="2">
        <v>0</v>
      </c>
      <c r="F370" s="2">
        <v>0</v>
      </c>
      <c r="G370" s="3">
        <f t="shared" si="12"/>
        <v>5166</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9375</v>
      </c>
      <c r="D371" s="2">
        <f>'PR-RAS'!E376</f>
        <v>0</v>
      </c>
      <c r="E371" s="2">
        <v>0</v>
      </c>
      <c r="F371" s="2">
        <v>0</v>
      </c>
      <c r="G371" s="3">
        <f t="shared" si="12"/>
        <v>3468.75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1051906.3999999999</v>
      </c>
      <c r="D372" s="2">
        <f>'PR-RAS'!E377</f>
        <v>867861.94</v>
      </c>
      <c r="E372" s="2">
        <v>0</v>
      </c>
      <c r="F372" s="2">
        <v>0</v>
      </c>
      <c r="G372" s="3">
        <f t="shared" si="12"/>
        <v>1034210.8338799999</v>
      </c>
      <c r="H372" s="3">
        <f t="shared" si="13"/>
        <v>0.4599999999627471</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103034.5</v>
      </c>
      <c r="D373" s="2">
        <f>'PR-RAS'!E378</f>
        <v>114459.25</v>
      </c>
      <c r="E373" s="2">
        <v>0</v>
      </c>
      <c r="F373" s="2">
        <v>0</v>
      </c>
      <c r="G373" s="3">
        <f t="shared" si="12"/>
        <v>123486.516</v>
      </c>
      <c r="H373" s="3">
        <f t="shared" si="13"/>
        <v>0.75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25479.64</v>
      </c>
      <c r="D374" s="2">
        <f>'PR-RAS'!E379</f>
        <v>69637.159999999989</v>
      </c>
      <c r="E374" s="2">
        <v>0</v>
      </c>
      <c r="F374" s="2">
        <v>0</v>
      </c>
      <c r="G374" s="3">
        <f t="shared" si="12"/>
        <v>61453.227079999982</v>
      </c>
      <c r="H374" s="3">
        <f t="shared" si="13"/>
        <v>0.51999999998952262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3951.69</v>
      </c>
      <c r="D375" s="2">
        <f>'PR-RAS'!E380</f>
        <v>0</v>
      </c>
      <c r="E375" s="2">
        <v>0</v>
      </c>
      <c r="F375" s="2">
        <v>0</v>
      </c>
      <c r="G375" s="3">
        <f t="shared" si="12"/>
        <v>1477.9320600000001</v>
      </c>
      <c r="H375" s="3">
        <f t="shared" si="13"/>
        <v>0.30999999999994543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12424.39</v>
      </c>
      <c r="D377" s="2">
        <f>'PR-RAS'!E382</f>
        <v>1048.26</v>
      </c>
      <c r="E377" s="2">
        <v>0</v>
      </c>
      <c r="F377" s="2">
        <v>0</v>
      </c>
      <c r="G377" s="3">
        <f t="shared" si="12"/>
        <v>5459.8621599999997</v>
      </c>
      <c r="H377" s="3">
        <f t="shared" si="13"/>
        <v>0.64999999999940883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9103.56</v>
      </c>
      <c r="D381" s="2">
        <f>'PR-RAS'!E386</f>
        <v>68588.899999999994</v>
      </c>
      <c r="E381" s="2">
        <v>0</v>
      </c>
      <c r="F381" s="2">
        <v>0</v>
      </c>
      <c r="G381" s="3">
        <f t="shared" si="12"/>
        <v>55586.916799999992</v>
      </c>
      <c r="H381" s="3">
        <f t="shared" si="13"/>
        <v>0.54000000000633008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7621.15</v>
      </c>
      <c r="D396" s="2">
        <f>'PR-RAS'!E401</f>
        <v>18554.8</v>
      </c>
      <c r="E396" s="2">
        <v>0</v>
      </c>
      <c r="F396" s="2">
        <v>0</v>
      </c>
      <c r="G396" s="3">
        <f t="shared" si="12"/>
        <v>17668.646250000002</v>
      </c>
      <c r="H396" s="3">
        <f t="shared" si="13"/>
        <v>0.3500000000003638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7621.15</v>
      </c>
      <c r="D398" s="2">
        <f>'PR-RAS'!E403</f>
        <v>179.8</v>
      </c>
      <c r="E398" s="2">
        <v>0</v>
      </c>
      <c r="F398" s="2">
        <v>0</v>
      </c>
      <c r="G398" s="3">
        <f t="shared" si="12"/>
        <v>3168.3577500000001</v>
      </c>
      <c r="H398" s="3">
        <f t="shared" si="13"/>
        <v>0.34999999999962483</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18375</v>
      </c>
      <c r="E400" s="2">
        <v>0</v>
      </c>
      <c r="F400" s="2">
        <v>0</v>
      </c>
      <c r="G400" s="3">
        <f t="shared" si="12"/>
        <v>14663.25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52940.54</v>
      </c>
      <c r="D407" s="2">
        <f>'PR-RAS'!E412</f>
        <v>83307.44</v>
      </c>
      <c r="E407" s="2">
        <v>0</v>
      </c>
      <c r="F407" s="2">
        <v>0</v>
      </c>
      <c r="G407" s="3">
        <f t="shared" si="12"/>
        <v>89139.500520000016</v>
      </c>
      <c r="H407" s="3">
        <f t="shared" si="13"/>
        <v>0.90000000000145519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52940.54</v>
      </c>
      <c r="D408" s="2">
        <f>'PR-RAS'!E413</f>
        <v>83307.44</v>
      </c>
      <c r="E408" s="2">
        <v>0</v>
      </c>
      <c r="F408" s="2">
        <v>0</v>
      </c>
      <c r="G408" s="3">
        <f t="shared" si="12"/>
        <v>89359.055940000006</v>
      </c>
      <c r="H408" s="3">
        <f t="shared" si="13"/>
        <v>0.90000000000145519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1089076.2899999998</v>
      </c>
      <c r="D413" s="2">
        <f>'PR-RAS'!E418</f>
        <v>1002796.2099999998</v>
      </c>
      <c r="E413" s="2">
        <v>0</v>
      </c>
      <c r="F413" s="2">
        <v>0</v>
      </c>
      <c r="G413" s="3">
        <f t="shared" si="12"/>
        <v>1275003.5085199997</v>
      </c>
      <c r="H413" s="3">
        <f t="shared" si="13"/>
        <v>0.49999999965075403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6515523.9500000002</v>
      </c>
      <c r="D415" s="2">
        <f>'PR-RAS'!E420</f>
        <v>7100794.21</v>
      </c>
      <c r="E415" s="2">
        <v>0</v>
      </c>
      <c r="F415" s="2">
        <v>0</v>
      </c>
      <c r="G415" s="3">
        <f t="shared" si="12"/>
        <v>8576884.5211800002</v>
      </c>
      <c r="H415" s="3">
        <f t="shared" si="13"/>
        <v>0.25999999977648258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23056.959999999999</v>
      </c>
      <c r="D416" s="2">
        <f>'PR-RAS'!E421</f>
        <v>67642.930000000051</v>
      </c>
      <c r="E416" s="2">
        <v>0</v>
      </c>
      <c r="F416" s="2">
        <v>0</v>
      </c>
      <c r="G416" s="3">
        <f t="shared" si="12"/>
        <v>65712.270300000033</v>
      </c>
      <c r="H416" s="3">
        <f t="shared" si="13"/>
        <v>0.10999999994965037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2700075.5500000003</v>
      </c>
      <c r="D417" s="2">
        <f>'PR-RAS'!E422</f>
        <v>2770674.4</v>
      </c>
      <c r="E417" s="2">
        <v>0</v>
      </c>
      <c r="F417" s="2">
        <v>0</v>
      </c>
      <c r="G417" s="3">
        <f t="shared" si="12"/>
        <v>3428432.5295999995</v>
      </c>
      <c r="H417" s="3">
        <f t="shared" si="13"/>
        <v>0.84999999962747097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2907649.1</v>
      </c>
      <c r="D418" s="2">
        <f>'PR-RAS'!E423</f>
        <v>3569446.3599999994</v>
      </c>
      <c r="E418" s="2">
        <v>0</v>
      </c>
      <c r="F418" s="2">
        <v>0</v>
      </c>
      <c r="G418" s="3">
        <f t="shared" si="12"/>
        <v>4189407.9389399993</v>
      </c>
      <c r="H418" s="3">
        <f t="shared" si="13"/>
        <v>0.45999999949708581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207573.54999999981</v>
      </c>
      <c r="D420" s="2">
        <f>'PR-RAS'!E425</f>
        <v>798771.9599999995</v>
      </c>
      <c r="E420" s="2">
        <v>0</v>
      </c>
      <c r="F420" s="2">
        <v>0</v>
      </c>
      <c r="G420" s="3">
        <f t="shared" si="12"/>
        <v>756344.21992999944</v>
      </c>
      <c r="H420" s="3">
        <f t="shared" si="13"/>
        <v>0.49000000068917871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1079402.0199999996</v>
      </c>
      <c r="D421" s="2">
        <f>'PR-RAS'!E426</f>
        <v>875225.29</v>
      </c>
      <c r="E421" s="2">
        <v>0</v>
      </c>
      <c r="F421" s="2">
        <v>0</v>
      </c>
      <c r="G421" s="3">
        <f t="shared" si="12"/>
        <v>1188538.0919999997</v>
      </c>
      <c r="H421" s="3">
        <f t="shared" si="13"/>
        <v>0.30999999959021807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258543.56999999998</v>
      </c>
      <c r="D423" s="2">
        <f>'PR-RAS'!E428</f>
        <v>361169.72000000009</v>
      </c>
      <c r="E423" s="2">
        <v>0</v>
      </c>
      <c r="F423" s="2">
        <v>0</v>
      </c>
      <c r="G423" s="3">
        <f t="shared" si="12"/>
        <v>413932.63022000005</v>
      </c>
      <c r="H423" s="3">
        <f t="shared" si="13"/>
        <v>0.70999999993364327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2700075.5500000003</v>
      </c>
      <c r="D637" s="2">
        <f>'PR-RAS'!E643</f>
        <v>2770674.4</v>
      </c>
      <c r="E637" s="2">
        <v>0</v>
      </c>
      <c r="F637" s="2">
        <v>0</v>
      </c>
      <c r="G637" s="3">
        <f t="shared" si="14"/>
        <v>5241545.8865999999</v>
      </c>
      <c r="H637" s="3">
        <f t="shared" si="15"/>
        <v>0.84999999962747097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2907649.1</v>
      </c>
      <c r="D638" s="2">
        <f>'PR-RAS'!E644</f>
        <v>3569446.3599999994</v>
      </c>
      <c r="E638" s="2">
        <v>0</v>
      </c>
      <c r="F638" s="2">
        <v>0</v>
      </c>
      <c r="G638" s="3">
        <f t="shared" si="14"/>
        <v>6399647.1393399993</v>
      </c>
      <c r="H638" s="3">
        <f t="shared" si="15"/>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207573.54999999981</v>
      </c>
      <c r="D640" s="2">
        <f>'PR-RAS'!E646</f>
        <v>798771.9599999995</v>
      </c>
      <c r="E640" s="2">
        <v>0</v>
      </c>
      <c r="F640" s="2">
        <v>0</v>
      </c>
      <c r="G640" s="3">
        <f t="shared" si="14"/>
        <v>1153470.0633299993</v>
      </c>
      <c r="H640" s="3">
        <f t="shared" si="15"/>
        <v>0.49000000068917871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1079402.0199999996</v>
      </c>
      <c r="D641" s="2">
        <f>'PR-RAS'!E647</f>
        <v>875225.29</v>
      </c>
      <c r="E641" s="2">
        <v>0</v>
      </c>
      <c r="F641" s="2">
        <v>0</v>
      </c>
      <c r="G641" s="3">
        <f t="shared" si="14"/>
        <v>1811105.6639999999</v>
      </c>
      <c r="H641" s="3">
        <f t="shared" si="15"/>
        <v>0.30999999959021807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871828.46999999974</v>
      </c>
      <c r="D643" s="2">
        <f>'PR-RAS'!E649</f>
        <v>76453.33000000054</v>
      </c>
      <c r="E643" s="2">
        <v>0</v>
      </c>
      <c r="F643" s="2">
        <v>0</v>
      </c>
      <c r="G643" s="3">
        <f t="shared" si="14"/>
        <v>657879.95346000057</v>
      </c>
      <c r="H643" s="3">
        <f t="shared" si="15"/>
        <v>0.80000000027939677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1191164.21</v>
      </c>
      <c r="D646" s="2">
        <f>'PR-RAS'!E653</f>
        <v>1106218.49</v>
      </c>
      <c r="E646" s="2">
        <v>0</v>
      </c>
      <c r="F646" s="2">
        <v>0</v>
      </c>
      <c r="G646" s="3">
        <f t="shared" si="14"/>
        <v>2195322.76755</v>
      </c>
      <c r="H646" s="3">
        <f t="shared" si="15"/>
        <v>0.69999999995343387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2774882.44</v>
      </c>
      <c r="D647" s="2">
        <f>'PR-RAS'!E654</f>
        <v>3047005.48</v>
      </c>
      <c r="E647" s="2">
        <v>0</v>
      </c>
      <c r="F647" s="2">
        <v>0</v>
      </c>
      <c r="G647" s="3">
        <f t="shared" si="14"/>
        <v>5729305.1364000002</v>
      </c>
      <c r="H647" s="3">
        <f t="shared" si="15"/>
        <v>0.91999999992549419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2859828.16</v>
      </c>
      <c r="D648" s="2">
        <f>'PR-RAS'!E655</f>
        <v>3897150.77</v>
      </c>
      <c r="E648" s="2">
        <v>0</v>
      </c>
      <c r="F648" s="2">
        <v>0</v>
      </c>
      <c r="G648" s="3">
        <f t="shared" si="14"/>
        <v>6893221.9158999994</v>
      </c>
      <c r="H648" s="3">
        <f t="shared" si="15"/>
        <v>0.39000000013038516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1106218.4899999998</v>
      </c>
      <c r="D649" s="2">
        <f>'PR-RAS'!E656</f>
        <v>256073.19999999972</v>
      </c>
      <c r="E649" s="2">
        <v>0</v>
      </c>
      <c r="F649" s="2">
        <v>0</v>
      </c>
      <c r="G649" s="3">
        <f t="shared" si="14"/>
        <v>1048700.4487199995</v>
      </c>
      <c r="H649" s="3">
        <f t="shared" si="15"/>
        <v>0.68999999947845936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31</v>
      </c>
      <c r="D650" s="2">
        <f>'PR-RAS'!E657</f>
        <v>39</v>
      </c>
      <c r="E650" s="2">
        <v>0</v>
      </c>
      <c r="F650" s="2">
        <v>0</v>
      </c>
      <c r="G650" s="3">
        <f t="shared" si="14"/>
        <v>70.741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31</v>
      </c>
      <c r="D652" s="2">
        <f>'PR-RAS'!E659</f>
        <v>39</v>
      </c>
      <c r="E652" s="2">
        <v>0</v>
      </c>
      <c r="F652" s="2">
        <v>0</v>
      </c>
      <c r="G652" s="3">
        <f t="shared" si="14"/>
        <v>70.959000000000003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2539.7199999999998</v>
      </c>
      <c r="D655" s="2">
        <f>'PR-RAS'!E662</f>
        <v>2281.5100000000002</v>
      </c>
      <c r="E655" s="2">
        <v>0</v>
      </c>
      <c r="F655" s="2">
        <v>0</v>
      </c>
      <c r="G655" s="3">
        <f t="shared" si="14"/>
        <v>4645.1919600000001</v>
      </c>
      <c r="H655" s="3">
        <f t="shared" si="15"/>
        <v>0.76999999999998181</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944.8</v>
      </c>
      <c r="E656" s="2">
        <v>0</v>
      </c>
      <c r="F656" s="2">
        <v>0</v>
      </c>
      <c r="G656" s="3">
        <f t="shared" ref="G656:G657" si="16">(B656/1000)*(C656*1+D656*2)</f>
        <v>1237.6880000000001</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43792.480000000003</v>
      </c>
      <c r="E657" s="2">
        <v>0</v>
      </c>
      <c r="F657" s="2">
        <v>0</v>
      </c>
      <c r="G657" s="3">
        <f t="shared" si="16"/>
        <v>57455.73376000001</v>
      </c>
      <c r="H657" s="3">
        <f t="shared" si="17"/>
        <v>0.48000000000320142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662113.24</v>
      </c>
      <c r="D662" s="2">
        <f>'PR-RAS'!E669</f>
        <v>32141.95</v>
      </c>
      <c r="E662" s="2">
        <v>0</v>
      </c>
      <c r="F662" s="2">
        <v>0</v>
      </c>
      <c r="G662" s="3">
        <f t="shared" si="14"/>
        <v>480148.50954000006</v>
      </c>
      <c r="H662" s="3">
        <f t="shared" si="15"/>
        <v>0.28999999998995918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39358.49</v>
      </c>
      <c r="D663" s="2">
        <f>'PR-RAS'!E670</f>
        <v>27773.040000000001</v>
      </c>
      <c r="E663" s="2">
        <v>0</v>
      </c>
      <c r="F663" s="2">
        <v>0</v>
      </c>
      <c r="G663" s="3">
        <f t="shared" si="14"/>
        <v>62826.82534000001</v>
      </c>
      <c r="H663" s="3">
        <f t="shared" si="15"/>
        <v>0.52999999999883585</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476306.03</v>
      </c>
      <c r="D666" s="2">
        <f>'PR-RAS'!E673</f>
        <v>728174.5</v>
      </c>
      <c r="E666" s="2">
        <v>0</v>
      </c>
      <c r="F666" s="2">
        <v>0</v>
      </c>
      <c r="G666" s="3">
        <f t="shared" si="14"/>
        <v>1285215.5949500001</v>
      </c>
      <c r="H666" s="3">
        <f t="shared" si="15"/>
        <v>0.53000000002793968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27500</v>
      </c>
      <c r="D667" s="2">
        <f>'PR-RAS'!E674</f>
        <v>2000</v>
      </c>
      <c r="E667" s="2">
        <v>0</v>
      </c>
      <c r="F667" s="2">
        <v>0</v>
      </c>
      <c r="G667" s="3">
        <f t="shared" si="14"/>
        <v>20979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12081.05</v>
      </c>
      <c r="D670" s="2">
        <f>'PR-RAS'!E677</f>
        <v>27747.84</v>
      </c>
      <c r="E670" s="2">
        <v>0</v>
      </c>
      <c r="F670" s="2">
        <v>0</v>
      </c>
      <c r="G670" s="3">
        <f t="shared" si="14"/>
        <v>45208.832369999996</v>
      </c>
      <c r="H670" s="3">
        <f t="shared" si="15"/>
        <v>0.20999999999912689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44800.22</v>
      </c>
      <c r="E674" s="2">
        <v>0</v>
      </c>
      <c r="F674" s="2">
        <v>0</v>
      </c>
      <c r="G674" s="3">
        <f t="shared" si="14"/>
        <v>60301.096120000002</v>
      </c>
      <c r="H674" s="3">
        <f t="shared" si="15"/>
        <v>0.22000000000116415</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457942</v>
      </c>
      <c r="D695" s="2">
        <f>'PR-RAS'!E702</f>
        <v>266327.25</v>
      </c>
      <c r="E695" s="2">
        <v>0</v>
      </c>
      <c r="F695" s="2">
        <v>0</v>
      </c>
      <c r="G695" s="3">
        <f t="shared" si="14"/>
        <v>687473.9709999999</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15492.26</v>
      </c>
      <c r="E704" s="2">
        <v>0</v>
      </c>
      <c r="F704" s="2">
        <v>0</v>
      </c>
      <c r="G704" s="3">
        <f t="shared" ref="G704:G707" si="20">(B704/1000)*(C704*1+D704*2)</f>
        <v>21782.117559999999</v>
      </c>
      <c r="H704" s="3">
        <f t="shared" ref="H704:H707" si="21">ABS(C704-ROUND(C704,0))+ABS(D704-ROUND(D704,0))</f>
        <v>0.26000000000021828</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13.51</v>
      </c>
      <c r="E705" s="2">
        <v>0</v>
      </c>
      <c r="F705" s="2">
        <v>0</v>
      </c>
      <c r="G705" s="3">
        <f t="shared" si="20"/>
        <v>19.022079999999999</v>
      </c>
      <c r="H705" s="3">
        <f t="shared" si="21"/>
        <v>0.49000000000000021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1565.13</v>
      </c>
      <c r="D726" s="2">
        <f>'PR-RAS'!E733</f>
        <v>300</v>
      </c>
      <c r="E726" s="2">
        <v>0</v>
      </c>
      <c r="F726" s="2">
        <v>0</v>
      </c>
      <c r="G726" s="3">
        <f t="shared" si="14"/>
        <v>1569.7192500000001</v>
      </c>
      <c r="H726" s="3">
        <f t="shared" si="15"/>
        <v>0.13000000000010914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4916.34</v>
      </c>
      <c r="D727" s="2">
        <f>'PR-RAS'!E734</f>
        <v>5668.99</v>
      </c>
      <c r="E727" s="2">
        <v>0</v>
      </c>
      <c r="F727" s="2">
        <v>0</v>
      </c>
      <c r="G727" s="3">
        <f t="shared" si="14"/>
        <v>11800.63632</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1111.5</v>
      </c>
      <c r="D729" s="2">
        <f>'PR-RAS'!E736</f>
        <v>885</v>
      </c>
      <c r="E729" s="2">
        <v>0</v>
      </c>
      <c r="F729" s="2">
        <v>0</v>
      </c>
      <c r="G729" s="3">
        <f t="shared" si="14"/>
        <v>2097.732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601.42999999999995</v>
      </c>
      <c r="D730" s="2">
        <f>'PR-RAS'!E737</f>
        <v>0</v>
      </c>
      <c r="E730" s="2">
        <v>0</v>
      </c>
      <c r="F730" s="2">
        <v>0</v>
      </c>
      <c r="G730" s="3">
        <f t="shared" si="14"/>
        <v>438.44246999999996</v>
      </c>
      <c r="H730" s="3">
        <f t="shared" si="15"/>
        <v>0.42999999999994998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11253.79</v>
      </c>
      <c r="D731" s="2">
        <f>'PR-RAS'!E738</f>
        <v>1642.36</v>
      </c>
      <c r="E731" s="2">
        <v>0</v>
      </c>
      <c r="F731" s="2">
        <v>0</v>
      </c>
      <c r="G731" s="3">
        <f t="shared" si="14"/>
        <v>10613.112300000001</v>
      </c>
      <c r="H731" s="3">
        <f t="shared" si="15"/>
        <v>0.56999999999902684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7760.89</v>
      </c>
      <c r="D734" s="2">
        <f>'PR-RAS'!E741</f>
        <v>11537.56</v>
      </c>
      <c r="E734" s="2">
        <v>0</v>
      </c>
      <c r="F734" s="2">
        <v>0</v>
      </c>
      <c r="G734" s="3">
        <f t="shared" si="14"/>
        <v>22602.795329999997</v>
      </c>
      <c r="H734" s="3">
        <f t="shared" si="15"/>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615.20000000000005</v>
      </c>
      <c r="D735" s="2">
        <f>'PR-RAS'!E742</f>
        <v>1080.5</v>
      </c>
      <c r="E735" s="2">
        <v>0</v>
      </c>
      <c r="F735" s="2">
        <v>0</v>
      </c>
      <c r="G735" s="3">
        <f t="shared" si="14"/>
        <v>2037.7307999999998</v>
      </c>
      <c r="H735" s="3">
        <f t="shared" si="15"/>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396</v>
      </c>
      <c r="D770" s="2">
        <f>'PR-RAS'!E777</f>
        <v>3891</v>
      </c>
      <c r="E770" s="2">
        <v>0</v>
      </c>
      <c r="F770" s="2">
        <v>0</v>
      </c>
      <c r="G770" s="3">
        <f t="shared" si="14"/>
        <v>6288.8820000000005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18000</v>
      </c>
      <c r="D771" s="2">
        <f>'PR-RAS'!E778</f>
        <v>12000</v>
      </c>
      <c r="E771" s="2">
        <v>0</v>
      </c>
      <c r="F771" s="2">
        <v>0</v>
      </c>
      <c r="G771" s="3">
        <f t="shared" si="14"/>
        <v>32340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4714.99</v>
      </c>
      <c r="D775" s="2">
        <f>'PR-RAS'!E782</f>
        <v>7135.47</v>
      </c>
      <c r="E775" s="2">
        <v>0</v>
      </c>
      <c r="F775" s="2">
        <v>0</v>
      </c>
      <c r="G775" s="3">
        <f t="shared" si="14"/>
        <v>14695.109820000001</v>
      </c>
      <c r="H775" s="3">
        <f t="shared" si="15"/>
        <v>0.48000000000047294</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25851.64</v>
      </c>
      <c r="D836" s="2">
        <f>'PR-RAS'!E843</f>
        <v>18470</v>
      </c>
      <c r="E836" s="2">
        <v>0</v>
      </c>
      <c r="F836" s="2">
        <v>0</v>
      </c>
      <c r="G836" s="3">
        <f t="shared" si="14"/>
        <v>52431.019399999997</v>
      </c>
      <c r="H836" s="3">
        <f t="shared" si="15"/>
        <v>0.36000000000058208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12320</v>
      </c>
      <c r="D839" s="2">
        <f>'PR-RAS'!E846</f>
        <v>14880</v>
      </c>
      <c r="E839" s="2">
        <v>0</v>
      </c>
      <c r="F839" s="2">
        <v>0</v>
      </c>
      <c r="G839" s="3">
        <f t="shared" si="34"/>
        <v>35263.040000000001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13000</v>
      </c>
      <c r="D841" s="2">
        <f>'PR-RAS'!E848</f>
        <v>11700</v>
      </c>
      <c r="E841" s="2">
        <v>0</v>
      </c>
      <c r="F841" s="2">
        <v>0</v>
      </c>
      <c r="G841" s="3">
        <f t="shared" si="34"/>
        <v>30576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29519.46</v>
      </c>
      <c r="D843" s="2">
        <f>'PR-RAS'!E850</f>
        <v>29475.08</v>
      </c>
      <c r="E843" s="2">
        <v>0</v>
      </c>
      <c r="F843" s="2">
        <v>0</v>
      </c>
      <c r="G843" s="3">
        <f t="shared" si="34"/>
        <v>74491.420039999997</v>
      </c>
      <c r="H843" s="3">
        <f t="shared" si="35"/>
        <v>0.54000000000087311</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4409.78</v>
      </c>
      <c r="D844" s="2">
        <f>'PR-RAS'!E851</f>
        <v>6539.2</v>
      </c>
      <c r="E844" s="2">
        <v>0</v>
      </c>
      <c r="F844" s="2">
        <v>0</v>
      </c>
      <c r="G844" s="3">
        <f t="shared" si="34"/>
        <v>14742.535739999999</v>
      </c>
      <c r="H844" s="3">
        <f t="shared" si="35"/>
        <v>0.42000000000007276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25000</v>
      </c>
      <c r="D846" s="2">
        <f>'PR-RAS'!E853</f>
        <v>30000</v>
      </c>
      <c r="E846" s="2">
        <v>0</v>
      </c>
      <c r="F846" s="2">
        <v>0</v>
      </c>
      <c r="G846" s="3">
        <f t="shared" si="34"/>
        <v>71825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18431.689999999999</v>
      </c>
      <c r="E847" s="2">
        <v>0</v>
      </c>
      <c r="F847" s="2">
        <v>0</v>
      </c>
      <c r="G847" s="3">
        <f t="shared" si="34"/>
        <v>31186.419479999997</v>
      </c>
      <c r="H847" s="3">
        <f t="shared" si="35"/>
        <v>0.31000000000130967</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27053.99</v>
      </c>
      <c r="D848" s="2">
        <f>'PR-RAS'!E855</f>
        <v>500</v>
      </c>
      <c r="E848" s="2">
        <v>0</v>
      </c>
      <c r="F848" s="2">
        <v>0</v>
      </c>
      <c r="G848" s="3">
        <f t="shared" si="34"/>
        <v>23761.729530000001</v>
      </c>
      <c r="H848" s="3">
        <f t="shared" si="35"/>
        <v>9.9999999983992893E-3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178906.77</v>
      </c>
      <c r="D850" s="2">
        <f>'PR-RAS'!E857</f>
        <v>469950.05</v>
      </c>
      <c r="E850" s="2">
        <v>0</v>
      </c>
      <c r="F850" s="2">
        <v>0</v>
      </c>
      <c r="G850" s="3">
        <f t="shared" si="34"/>
        <v>949867.03262999991</v>
      </c>
      <c r="H850" s="3">
        <f t="shared" si="35"/>
        <v>0.27999999999883585</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12319303.239999998</v>
      </c>
      <c r="D1011" s="7">
        <f>BILANCA!E6</f>
        <v>11182407.960000001</v>
      </c>
      <c r="E1011" s="7">
        <v>0</v>
      </c>
      <c r="F1011" s="7">
        <v>0</v>
      </c>
      <c r="G1011" s="8">
        <f t="shared" ref="G1011:G1306" si="38">B1011/1000*C1011+B1011/500*D1011</f>
        <v>34684.119160000002</v>
      </c>
      <c r="H1011" s="8">
        <f t="shared" si="35"/>
        <v>0.2799999974668026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9800994.4799999986</v>
      </c>
      <c r="D1012" s="2">
        <f>BILANCA!E7</f>
        <v>10554434.200000001</v>
      </c>
      <c r="E1012" s="2">
        <v>0</v>
      </c>
      <c r="F1012" s="2">
        <v>0</v>
      </c>
      <c r="G1012" s="3">
        <f t="shared" si="38"/>
        <v>61819.725760000001</v>
      </c>
      <c r="H1012" s="3">
        <f t="shared" si="35"/>
        <v>0.67999999970197678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971966.95</v>
      </c>
      <c r="D1013" s="2">
        <f>BILANCA!E8</f>
        <v>1091846.51</v>
      </c>
      <c r="E1013" s="2">
        <v>0</v>
      </c>
      <c r="F1013" s="2">
        <v>0</v>
      </c>
      <c r="G1013" s="3">
        <f t="shared" si="38"/>
        <v>9466.97991</v>
      </c>
      <c r="H1013" s="3">
        <f t="shared" si="35"/>
        <v>0.5400000000372529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971966.95</v>
      </c>
      <c r="D1014" s="2">
        <f>BILANCA!E9</f>
        <v>1091846.51</v>
      </c>
      <c r="E1014" s="2">
        <v>0</v>
      </c>
      <c r="F1014" s="2">
        <v>0</v>
      </c>
      <c r="G1014" s="3">
        <f t="shared" si="38"/>
        <v>12622.639880000001</v>
      </c>
      <c r="H1014" s="3">
        <f t="shared" si="35"/>
        <v>0.5400000000372529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8464674.9499999993</v>
      </c>
      <c r="D1017" s="2">
        <f>BILANCA!E12</f>
        <v>9015385.1100000013</v>
      </c>
      <c r="E1017" s="2">
        <v>0</v>
      </c>
      <c r="F1017" s="2">
        <v>0</v>
      </c>
      <c r="G1017" s="3">
        <f t="shared" si="38"/>
        <v>185468.11619000003</v>
      </c>
      <c r="H1017" s="3">
        <f t="shared" si="35"/>
        <v>0.16000000201165676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8278561.54</v>
      </c>
      <c r="D1018" s="2">
        <f>BILANCA!E13</f>
        <v>8807677.4800000004</v>
      </c>
      <c r="E1018" s="2">
        <v>0</v>
      </c>
      <c r="F1018" s="2">
        <v>0</v>
      </c>
      <c r="G1018" s="3">
        <f t="shared" si="38"/>
        <v>207151.33199999999</v>
      </c>
      <c r="H1018" s="3">
        <f t="shared" si="35"/>
        <v>0.94000000040978193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434018.49</v>
      </c>
      <c r="D1019" s="2">
        <f>BILANCA!E14</f>
        <v>420018.49</v>
      </c>
      <c r="E1019" s="2">
        <v>0</v>
      </c>
      <c r="F1019" s="2">
        <v>0</v>
      </c>
      <c r="G1019" s="3">
        <f t="shared" si="38"/>
        <v>11466.499229999999</v>
      </c>
      <c r="H1019" s="3">
        <f t="shared" si="35"/>
        <v>0.97999999998137355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1803859.53</v>
      </c>
      <c r="D1020" s="2">
        <f>BILANCA!E15</f>
        <v>1887166.97</v>
      </c>
      <c r="E1020" s="2">
        <v>0</v>
      </c>
      <c r="F1020" s="2">
        <v>0</v>
      </c>
      <c r="G1020" s="3">
        <f t="shared" si="38"/>
        <v>55781.934699999998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3598328.96</v>
      </c>
      <c r="D1021" s="2">
        <f>BILANCA!E16</f>
        <v>4383090.9000000004</v>
      </c>
      <c r="E1021" s="2">
        <v>0</v>
      </c>
      <c r="F1021" s="2">
        <v>0</v>
      </c>
      <c r="G1021" s="3">
        <f t="shared" si="38"/>
        <v>136009.61835999999</v>
      </c>
      <c r="H1021" s="3">
        <f t="shared" si="35"/>
        <v>0.13999999966472387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4349943.76</v>
      </c>
      <c r="D1022" s="2">
        <f>BILANCA!E17</f>
        <v>4610562.67</v>
      </c>
      <c r="E1022" s="2">
        <v>0</v>
      </c>
      <c r="F1022" s="2">
        <v>0</v>
      </c>
      <c r="G1022" s="3">
        <f t="shared" si="38"/>
        <v>162852.82920000001</v>
      </c>
      <c r="H1022" s="3">
        <f t="shared" si="35"/>
        <v>0.57000000029802322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1907589.2</v>
      </c>
      <c r="D1023" s="2">
        <f>BILANCA!E18</f>
        <v>2493161.5499999998</v>
      </c>
      <c r="E1023" s="2">
        <v>0</v>
      </c>
      <c r="F1023" s="2">
        <v>0</v>
      </c>
      <c r="G1023" s="3">
        <f t="shared" si="38"/>
        <v>89620.859899999981</v>
      </c>
      <c r="H1023" s="3">
        <f t="shared" si="35"/>
        <v>0.65000000013969839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174006.39</v>
      </c>
      <c r="D1024" s="2">
        <f>BILANCA!E19</f>
        <v>185434.06</v>
      </c>
      <c r="E1024" s="2">
        <v>0</v>
      </c>
      <c r="F1024" s="2">
        <v>0</v>
      </c>
      <c r="G1024" s="3">
        <f t="shared" si="38"/>
        <v>7628.2431400000005</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95308.9</v>
      </c>
      <c r="D1025" s="2">
        <f>BILANCA!E20</f>
        <v>95308.9</v>
      </c>
      <c r="E1025" s="2">
        <v>0</v>
      </c>
      <c r="F1025" s="2">
        <v>0</v>
      </c>
      <c r="G1025" s="3">
        <f t="shared" si="38"/>
        <v>4288.9004999999997</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17482.099999999999</v>
      </c>
      <c r="D1026" s="2">
        <f>BILANCA!E21</f>
        <v>17482.099999999999</v>
      </c>
      <c r="E1026" s="2">
        <v>0</v>
      </c>
      <c r="F1026" s="2">
        <v>0</v>
      </c>
      <c r="G1026" s="3">
        <f t="shared" si="38"/>
        <v>839.1407999999999</v>
      </c>
      <c r="H1026" s="3">
        <f t="shared" si="35"/>
        <v>0.19999999999708962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27251.88</v>
      </c>
      <c r="D1027" s="2">
        <f>BILANCA!E22</f>
        <v>28300.14</v>
      </c>
      <c r="E1027" s="2">
        <v>0</v>
      </c>
      <c r="F1027" s="2">
        <v>0</v>
      </c>
      <c r="G1027" s="3">
        <f t="shared" si="38"/>
        <v>1425.4867200000001</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4244.24</v>
      </c>
      <c r="D1029" s="2">
        <f>BILANCA!E24</f>
        <v>4244.24</v>
      </c>
      <c r="E1029" s="2">
        <v>0</v>
      </c>
      <c r="F1029" s="2">
        <v>0</v>
      </c>
      <c r="G1029" s="3">
        <f t="shared" si="38"/>
        <v>241.92167999999998</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251692.4</v>
      </c>
      <c r="D1031" s="2">
        <f>BILANCA!E26</f>
        <v>317751.3</v>
      </c>
      <c r="E1031" s="2">
        <v>0</v>
      </c>
      <c r="F1031" s="2">
        <v>0</v>
      </c>
      <c r="G1031" s="3">
        <f t="shared" si="38"/>
        <v>18631.095000000001</v>
      </c>
      <c r="H1031" s="3">
        <f t="shared" si="35"/>
        <v>0.6999999999825377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221973.13</v>
      </c>
      <c r="D1033" s="2">
        <f>BILANCA!E28</f>
        <v>277652.62</v>
      </c>
      <c r="E1033" s="2">
        <v>0</v>
      </c>
      <c r="F1033" s="2">
        <v>0</v>
      </c>
      <c r="G1033" s="3">
        <f t="shared" si="38"/>
        <v>17877.40251</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31594.47</v>
      </c>
      <c r="D1035" s="2">
        <f>BILANCA!E30</f>
        <v>31594.47</v>
      </c>
      <c r="E1035" s="2">
        <v>0</v>
      </c>
      <c r="F1035" s="2">
        <v>0</v>
      </c>
      <c r="G1035" s="3">
        <f t="shared" si="38"/>
        <v>2369.5852500000001</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31594.47</v>
      </c>
      <c r="D1039" s="2">
        <f>BILANCA!E34</f>
        <v>31594.47</v>
      </c>
      <c r="E1039" s="2">
        <v>0</v>
      </c>
      <c r="F1039" s="2">
        <v>0</v>
      </c>
      <c r="G1039" s="3">
        <f t="shared" si="38"/>
        <v>2748.7188900000001</v>
      </c>
      <c r="H1039" s="3">
        <f t="shared" si="35"/>
        <v>0.94000000000232831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12107.020000000019</v>
      </c>
      <c r="D1050" s="2">
        <f>BILANCA!E45</f>
        <v>22273.570000000007</v>
      </c>
      <c r="E1050" s="2">
        <v>0</v>
      </c>
      <c r="F1050" s="2">
        <v>0</v>
      </c>
      <c r="G1050" s="3">
        <f t="shared" si="38"/>
        <v>2266.1664000000014</v>
      </c>
      <c r="H1050" s="3">
        <f t="shared" si="35"/>
        <v>0.45000000001164153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23434.49</v>
      </c>
      <c r="D1052" s="2">
        <f>BILANCA!E47</f>
        <v>23614.29</v>
      </c>
      <c r="E1052" s="2">
        <v>0</v>
      </c>
      <c r="F1052" s="2">
        <v>0</v>
      </c>
      <c r="G1052" s="3">
        <f t="shared" si="38"/>
        <v>2967.8489400000003</v>
      </c>
      <c r="H1052" s="3">
        <f t="shared" si="35"/>
        <v>0.78000000000247383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254591.44</v>
      </c>
      <c r="D1054" s="2">
        <f>BILANCA!E49</f>
        <v>272966.44</v>
      </c>
      <c r="E1054" s="2">
        <v>0</v>
      </c>
      <c r="F1054" s="2">
        <v>0</v>
      </c>
      <c r="G1054" s="3">
        <f t="shared" si="38"/>
        <v>35223.070079999998</v>
      </c>
      <c r="H1054" s="3">
        <f t="shared" si="35"/>
        <v>0.88000000000465661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265918.90999999997</v>
      </c>
      <c r="D1055" s="2">
        <f>BILANCA!E50</f>
        <v>274307.15999999997</v>
      </c>
      <c r="E1055" s="2">
        <v>0</v>
      </c>
      <c r="F1055" s="2">
        <v>0</v>
      </c>
      <c r="G1055" s="3">
        <f t="shared" si="38"/>
        <v>36653.995349999997</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1602.34</v>
      </c>
      <c r="D1059" s="2">
        <f>BILANCA!E54</f>
        <v>6017.6100000000006</v>
      </c>
      <c r="E1059" s="2">
        <v>0</v>
      </c>
      <c r="F1059" s="2">
        <v>0</v>
      </c>
      <c r="G1059" s="3">
        <f t="shared" si="38"/>
        <v>668.24044000000004</v>
      </c>
      <c r="H1059" s="3">
        <f t="shared" si="35"/>
        <v>0.72999999999933607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1602.34</v>
      </c>
      <c r="D1060" s="2">
        <f>BILANCA!E55</f>
        <v>6017.6100000000006</v>
      </c>
      <c r="E1060" s="2">
        <v>0</v>
      </c>
      <c r="F1060" s="2">
        <v>0</v>
      </c>
      <c r="G1060" s="3">
        <f t="shared" si="38"/>
        <v>681.87800000000004</v>
      </c>
      <c r="H1060" s="3">
        <f t="shared" si="35"/>
        <v>0.72999999999933607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364352.58</v>
      </c>
      <c r="D1061" s="2">
        <f>BILANCA!E56</f>
        <v>447202.58</v>
      </c>
      <c r="E1061" s="2">
        <v>0</v>
      </c>
      <c r="F1061" s="2">
        <v>0</v>
      </c>
      <c r="G1061" s="3">
        <f t="shared" si="38"/>
        <v>64196.644739999996</v>
      </c>
      <c r="H1061" s="3">
        <f t="shared" si="35"/>
        <v>0.83999999996740371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364352.58</v>
      </c>
      <c r="D1062" s="2">
        <f>BILANCA!E57</f>
        <v>447202.58</v>
      </c>
      <c r="E1062" s="2">
        <v>0</v>
      </c>
      <c r="F1062" s="2">
        <v>0</v>
      </c>
      <c r="G1062" s="3">
        <f t="shared" si="38"/>
        <v>65455.402479999997</v>
      </c>
      <c r="H1062" s="3">
        <f t="shared" si="35"/>
        <v>0.83999999996740371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2518308.7599999998</v>
      </c>
      <c r="D1074" s="2">
        <f>BILANCA!E69</f>
        <v>627973.76000000036</v>
      </c>
      <c r="E1074" s="2">
        <v>0</v>
      </c>
      <c r="F1074" s="2">
        <v>0</v>
      </c>
      <c r="G1074" s="3">
        <f t="shared" si="38"/>
        <v>241552.40192000003</v>
      </c>
      <c r="H1074" s="3">
        <f t="shared" si="35"/>
        <v>0.47999999986495823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1106218.49</v>
      </c>
      <c r="D1075" s="2">
        <f>BILANCA!E70</f>
        <v>256073.20000000019</v>
      </c>
      <c r="E1075" s="2">
        <v>0</v>
      </c>
      <c r="F1075" s="2">
        <v>0</v>
      </c>
      <c r="G1075" s="3">
        <f t="shared" si="38"/>
        <v>105193.71785000002</v>
      </c>
      <c r="H1075" s="3">
        <f t="shared" si="35"/>
        <v>0.69000000017695129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1106218.49</v>
      </c>
      <c r="D1076" s="2">
        <f>BILANCA!E71</f>
        <v>256073.20000000019</v>
      </c>
      <c r="E1076" s="2">
        <v>0</v>
      </c>
      <c r="F1076" s="2">
        <v>0</v>
      </c>
      <c r="G1076" s="3">
        <f t="shared" si="38"/>
        <v>106812.08274000001</v>
      </c>
      <c r="H1076" s="3">
        <f t="shared" si="35"/>
        <v>0.69000000017695129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1106218.49</v>
      </c>
      <c r="D1078" s="2">
        <f>BILANCA!E73</f>
        <v>256073.20000000019</v>
      </c>
      <c r="E1078" s="2">
        <v>0</v>
      </c>
      <c r="F1078" s="2">
        <v>0</v>
      </c>
      <c r="G1078" s="3">
        <f t="shared" si="38"/>
        <v>110048.81252000004</v>
      </c>
      <c r="H1078" s="3">
        <f t="shared" si="35"/>
        <v>0.69000000017695129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7604.7</v>
      </c>
      <c r="D1087" s="2">
        <f>BILANCA!E82</f>
        <v>10730.84</v>
      </c>
      <c r="E1087" s="2">
        <v>0</v>
      </c>
      <c r="F1087" s="2">
        <v>0</v>
      </c>
      <c r="G1087" s="3">
        <f t="shared" si="38"/>
        <v>2238.1112599999997</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241.08</v>
      </c>
      <c r="E1090" s="2">
        <v>0</v>
      </c>
      <c r="F1090" s="2">
        <v>0</v>
      </c>
      <c r="G1090" s="3">
        <f t="shared" si="38"/>
        <v>38.572800000000001</v>
      </c>
      <c r="H1090" s="3">
        <f t="shared" si="35"/>
        <v>8.0000000000012506E-2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7604.7</v>
      </c>
      <c r="D1092" s="2">
        <f>BILANCA!E87</f>
        <v>10489.76</v>
      </c>
      <c r="E1092" s="2">
        <v>0</v>
      </c>
      <c r="F1092" s="2">
        <v>0</v>
      </c>
      <c r="G1092" s="3">
        <f t="shared" si="38"/>
        <v>2343.9060400000003</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1145942</v>
      </c>
      <c r="D1140" s="2">
        <f>BILANCA!E135</f>
        <v>0</v>
      </c>
      <c r="E1140" s="2">
        <v>0</v>
      </c>
      <c r="F1140" s="2">
        <v>0</v>
      </c>
      <c r="G1140" s="3">
        <f t="shared" si="38"/>
        <v>148972.46</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1145942</v>
      </c>
      <c r="D1141" s="2">
        <f>BILANCA!E136</f>
        <v>1145942</v>
      </c>
      <c r="E1141" s="2">
        <v>0</v>
      </c>
      <c r="F1141" s="2">
        <v>0</v>
      </c>
      <c r="G1141" s="3">
        <f t="shared" si="38"/>
        <v>450355.20600000001</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1145942</v>
      </c>
      <c r="D1145" s="2">
        <f>BILANCA!E140</f>
        <v>1145942</v>
      </c>
      <c r="E1145" s="2">
        <v>0</v>
      </c>
      <c r="F1145" s="2">
        <v>0</v>
      </c>
      <c r="G1145" s="3">
        <f t="shared" si="38"/>
        <v>464106.51</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1145942</v>
      </c>
      <c r="E1151" s="2">
        <v>0</v>
      </c>
      <c r="F1151" s="2">
        <v>0</v>
      </c>
      <c r="G1151" s="3">
        <f t="shared" si="38"/>
        <v>323155.64399999997</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235486.61</v>
      </c>
      <c r="D1152" s="2">
        <f>BILANCA!E147</f>
        <v>293526.79000000004</v>
      </c>
      <c r="E1152" s="2">
        <v>0</v>
      </c>
      <c r="F1152" s="2">
        <v>0</v>
      </c>
      <c r="G1152" s="3">
        <f t="shared" si="38"/>
        <v>116800.70697999999</v>
      </c>
      <c r="H1152" s="3">
        <f t="shared" si="41"/>
        <v>0.59999999997671694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29277.56</v>
      </c>
      <c r="D1153" s="2">
        <f>BILANCA!E148</f>
        <v>22210.249999999993</v>
      </c>
      <c r="E1153" s="2">
        <v>0</v>
      </c>
      <c r="F1153" s="2">
        <v>0</v>
      </c>
      <c r="G1153" s="3">
        <f t="shared" si="38"/>
        <v>10538.822579999996</v>
      </c>
      <c r="H1153" s="3">
        <f t="shared" si="41"/>
        <v>0.68999999999141437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127559.65000000002</v>
      </c>
      <c r="E1155" s="2">
        <v>0</v>
      </c>
      <c r="F1155" s="2">
        <v>0</v>
      </c>
      <c r="G1155" s="3">
        <f t="shared" si="38"/>
        <v>36992.298500000004</v>
      </c>
      <c r="H1155" s="3">
        <f t="shared" si="41"/>
        <v>0.34999999997671694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11799.400000000023</v>
      </c>
      <c r="E1158" s="2">
        <v>0</v>
      </c>
      <c r="F1158" s="2">
        <v>0</v>
      </c>
      <c r="G1158" s="3">
        <f t="shared" si="38"/>
        <v>3492.6224000000066</v>
      </c>
      <c r="H1158" s="3">
        <f t="shared" si="41"/>
        <v>0.40000000002328306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115760.25</v>
      </c>
      <c r="E1163" s="2">
        <v>0</v>
      </c>
      <c r="F1163" s="2">
        <v>0</v>
      </c>
      <c r="G1163" s="3">
        <f t="shared" si="38"/>
        <v>35422.636500000001</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75225.279999999999</v>
      </c>
      <c r="D1164" s="2">
        <f>BILANCA!E159</f>
        <v>94013.790000000008</v>
      </c>
      <c r="E1164" s="2">
        <v>0</v>
      </c>
      <c r="F1164" s="2">
        <v>0</v>
      </c>
      <c r="G1164" s="3">
        <f t="shared" si="38"/>
        <v>40540.940440000006</v>
      </c>
      <c r="H1164" s="3">
        <f t="shared" si="41"/>
        <v>0.48999999999068677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207256.19</v>
      </c>
      <c r="D1165" s="2">
        <f>BILANCA!E160</f>
        <v>199603.45</v>
      </c>
      <c r="E1165" s="2">
        <v>0</v>
      </c>
      <c r="F1165" s="2">
        <v>0</v>
      </c>
      <c r="G1165" s="3">
        <f t="shared" si="38"/>
        <v>94001.778950000007</v>
      </c>
      <c r="H1165" s="3">
        <f t="shared" si="41"/>
        <v>0.64000000001396984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67.269999999999982</v>
      </c>
      <c r="E1166" s="2">
        <v>0</v>
      </c>
      <c r="F1166" s="2">
        <v>0</v>
      </c>
      <c r="G1166" s="3">
        <f t="shared" si="38"/>
        <v>20.988239999999994</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146</v>
      </c>
      <c r="D1168" s="2">
        <f>BILANCA!E163</f>
        <v>146</v>
      </c>
      <c r="E1168" s="2">
        <v>0</v>
      </c>
      <c r="F1168" s="2">
        <v>0</v>
      </c>
      <c r="G1168" s="3">
        <f t="shared" si="38"/>
        <v>69.204000000000008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76418.42</v>
      </c>
      <c r="D1169" s="2">
        <f>BILANCA!E164</f>
        <v>150073.62</v>
      </c>
      <c r="E1169" s="2">
        <v>0</v>
      </c>
      <c r="F1169" s="2">
        <v>0</v>
      </c>
      <c r="G1169" s="3">
        <f t="shared" si="38"/>
        <v>59873.939939999997</v>
      </c>
      <c r="H1169" s="3">
        <f t="shared" si="41"/>
        <v>0.80000000000291038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23056.959999999999</v>
      </c>
      <c r="D1170" s="2">
        <f>BILANCA!E165</f>
        <v>67642.930000000008</v>
      </c>
      <c r="E1170" s="2">
        <v>0</v>
      </c>
      <c r="F1170" s="2">
        <v>0</v>
      </c>
      <c r="G1170" s="3">
        <f t="shared" si="38"/>
        <v>25334.851200000005</v>
      </c>
      <c r="H1170" s="3">
        <f t="shared" si="41"/>
        <v>0.10999999999330612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4759.91</v>
      </c>
      <c r="D1171" s="2">
        <f>BILANCA!E166</f>
        <v>23.75</v>
      </c>
      <c r="E1171" s="2">
        <v>0</v>
      </c>
      <c r="F1171" s="2">
        <v>0</v>
      </c>
      <c r="G1171" s="3">
        <f t="shared" si="38"/>
        <v>773.99301000000003</v>
      </c>
      <c r="H1171" s="3">
        <f t="shared" si="41"/>
        <v>0.34000000000014552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18297.05</v>
      </c>
      <c r="D1172" s="2">
        <f>BILANCA!E167</f>
        <v>68181.740000000005</v>
      </c>
      <c r="E1172" s="2">
        <v>0</v>
      </c>
      <c r="F1172" s="2">
        <v>0</v>
      </c>
      <c r="G1172" s="3">
        <f t="shared" si="38"/>
        <v>25055.005860000001</v>
      </c>
      <c r="H1172" s="3">
        <f t="shared" si="41"/>
        <v>0.30999999999403371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562.55999999999995</v>
      </c>
      <c r="E1175" s="2">
        <v>0</v>
      </c>
      <c r="F1175" s="2">
        <v>0</v>
      </c>
      <c r="G1175" s="3">
        <f t="shared" si="38"/>
        <v>185.6448</v>
      </c>
      <c r="H1175" s="3">
        <f t="shared" si="41"/>
        <v>0.44000000000005457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12319303.24</v>
      </c>
      <c r="D1180" s="2">
        <f>BILANCA!E176</f>
        <v>11182407.959999997</v>
      </c>
      <c r="E1180" s="2">
        <v>0</v>
      </c>
      <c r="F1180" s="2">
        <v>0</v>
      </c>
      <c r="G1180" s="3">
        <f t="shared" si="38"/>
        <v>5896300.2571999989</v>
      </c>
      <c r="H1180" s="3">
        <f t="shared" si="41"/>
        <v>0.28000000305473804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241994.72</v>
      </c>
      <c r="D1181" s="2">
        <f>BILANCA!E177</f>
        <v>190350.7099999999</v>
      </c>
      <c r="E1181" s="2">
        <v>0</v>
      </c>
      <c r="F1181" s="2">
        <v>0</v>
      </c>
      <c r="G1181" s="3">
        <f t="shared" si="38"/>
        <v>106481.03993999999</v>
      </c>
      <c r="H1181" s="3">
        <f t="shared" si="41"/>
        <v>0.57000000009429641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113114.37</v>
      </c>
      <c r="D1182" s="2">
        <f>BILANCA!E178</f>
        <v>94530.069999999905</v>
      </c>
      <c r="E1182" s="2">
        <v>0</v>
      </c>
      <c r="F1182" s="2">
        <v>0</v>
      </c>
      <c r="G1182" s="3">
        <f t="shared" si="38"/>
        <v>51974.015719999967</v>
      </c>
      <c r="H1182" s="3">
        <f t="shared" si="41"/>
        <v>0.4399999999004649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50544.1</v>
      </c>
      <c r="D1183" s="2">
        <f>BILANCA!E179</f>
        <v>52056.979999999981</v>
      </c>
      <c r="E1183" s="2">
        <v>0</v>
      </c>
      <c r="F1183" s="2">
        <v>0</v>
      </c>
      <c r="G1183" s="3">
        <f t="shared" si="38"/>
        <v>26755.844379999988</v>
      </c>
      <c r="H1183" s="3">
        <f t="shared" si="41"/>
        <v>0.12000000001717126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45438.97</v>
      </c>
      <c r="D1184" s="2">
        <f>BILANCA!E180</f>
        <v>40863.919999999925</v>
      </c>
      <c r="E1184" s="2">
        <v>0</v>
      </c>
      <c r="F1184" s="2">
        <v>0</v>
      </c>
      <c r="G1184" s="3">
        <f t="shared" si="38"/>
        <v>22127.024939999974</v>
      </c>
      <c r="H1184" s="3">
        <f t="shared" si="41"/>
        <v>0.11000000007334165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2261.29</v>
      </c>
      <c r="D1185" s="2">
        <f>BILANCA!E181</f>
        <v>518.16999999999825</v>
      </c>
      <c r="E1185" s="2">
        <v>0</v>
      </c>
      <c r="F1185" s="2">
        <v>0</v>
      </c>
      <c r="G1185" s="3">
        <f t="shared" si="38"/>
        <v>577.08524999999929</v>
      </c>
      <c r="H1185" s="3">
        <f t="shared" si="41"/>
        <v>0.45999999999821739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2261.29</v>
      </c>
      <c r="D1188" s="2">
        <f>BILANCA!E184</f>
        <v>518.16999999999825</v>
      </c>
      <c r="E1188" s="2">
        <v>0</v>
      </c>
      <c r="F1188" s="2">
        <v>0</v>
      </c>
      <c r="G1188" s="3">
        <f t="shared" si="38"/>
        <v>586.97813999999937</v>
      </c>
      <c r="H1188" s="3">
        <f t="shared" si="41"/>
        <v>0.45999999999821739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396</v>
      </c>
      <c r="D1189" s="2">
        <f>BILANCA!E185</f>
        <v>891</v>
      </c>
      <c r="E1189" s="2">
        <v>0</v>
      </c>
      <c r="F1189" s="2">
        <v>0</v>
      </c>
      <c r="G1189" s="3">
        <f t="shared" si="38"/>
        <v>389.86200000000002</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218.54</v>
      </c>
      <c r="D1198" s="2">
        <f>BILANCA!E194</f>
        <v>200</v>
      </c>
      <c r="E1198" s="2">
        <v>0</v>
      </c>
      <c r="F1198" s="2">
        <v>0</v>
      </c>
      <c r="G1198" s="3">
        <f t="shared" si="38"/>
        <v>116.28551999999999</v>
      </c>
      <c r="H1198" s="3">
        <f t="shared" si="41"/>
        <v>0.46000000000000796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14255.47</v>
      </c>
      <c r="D1200" s="2">
        <f>BILANCA!E196</f>
        <v>0</v>
      </c>
      <c r="E1200" s="2">
        <v>0</v>
      </c>
      <c r="F1200" s="2">
        <v>0</v>
      </c>
      <c r="G1200" s="3">
        <f t="shared" si="38"/>
        <v>2708.5392999999999</v>
      </c>
      <c r="H1200" s="3">
        <f t="shared" si="41"/>
        <v>0.46999999999934516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128880.35</v>
      </c>
      <c r="D1201" s="2">
        <f>BILANCA!E197</f>
        <v>72762.05</v>
      </c>
      <c r="E1201" s="2">
        <v>0</v>
      </c>
      <c r="F1201" s="2">
        <v>0</v>
      </c>
      <c r="G1201" s="3">
        <f t="shared" si="38"/>
        <v>52411.249949999998</v>
      </c>
      <c r="H1201" s="3">
        <f t="shared" si="41"/>
        <v>0.40000000000873115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128880.35</v>
      </c>
      <c r="D1203" s="2">
        <f>BILANCA!E199</f>
        <v>27250</v>
      </c>
      <c r="E1203" s="2">
        <v>0</v>
      </c>
      <c r="F1203" s="2">
        <v>0</v>
      </c>
      <c r="G1203" s="3">
        <f t="shared" si="44"/>
        <v>35392.407550000004</v>
      </c>
      <c r="H1203" s="3">
        <f t="shared" si="45"/>
        <v>0.35000000000582077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45512.05</v>
      </c>
      <c r="E1206" s="2">
        <v>0</v>
      </c>
      <c r="F1206" s="2">
        <v>0</v>
      </c>
      <c r="G1206" s="3">
        <f t="shared" si="44"/>
        <v>17840.723600000001</v>
      </c>
      <c r="H1206" s="3">
        <f t="shared" si="45"/>
        <v>5.0000000002910383E-2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23058.589999999997</v>
      </c>
      <c r="E1251" s="2">
        <v>0</v>
      </c>
      <c r="F1251" s="2">
        <v>0</v>
      </c>
      <c r="G1251" s="3">
        <f>B1251/1000*C1251+B1251/500*D1251</f>
        <v>11114.240379999997</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12077308.52</v>
      </c>
      <c r="D1255" s="2">
        <f>BILANCA!E251</f>
        <v>10992057.249999998</v>
      </c>
      <c r="E1255" s="2">
        <v>0</v>
      </c>
      <c r="F1255" s="2">
        <v>0</v>
      </c>
      <c r="G1255" s="3">
        <f t="shared" si="38"/>
        <v>8345048.6398999989</v>
      </c>
      <c r="H1255" s="3">
        <f t="shared" si="41"/>
        <v>0.72999999858438969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10946936.48</v>
      </c>
      <c r="D1256" s="2">
        <f>BILANCA!E252</f>
        <v>10554434.199999999</v>
      </c>
      <c r="E1256" s="2">
        <v>0</v>
      </c>
      <c r="F1256" s="2">
        <v>0</v>
      </c>
      <c r="G1256" s="3">
        <f t="shared" si="38"/>
        <v>7885728.0004799999</v>
      </c>
      <c r="H1256" s="3">
        <f t="shared" si="41"/>
        <v>0.67999999970197678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10946936.48</v>
      </c>
      <c r="D1257" s="2">
        <f>BILANCA!E253</f>
        <v>10554434.199999999</v>
      </c>
      <c r="E1257" s="2">
        <v>0</v>
      </c>
      <c r="F1257" s="2">
        <v>0</v>
      </c>
      <c r="G1257" s="3">
        <f t="shared" si="38"/>
        <v>7917783.8053599996</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871828.46999999974</v>
      </c>
      <c r="D1259" s="2">
        <f>BILANCA!E255</f>
        <v>76453.330000000075</v>
      </c>
      <c r="E1259" s="2">
        <v>0</v>
      </c>
      <c r="F1259" s="2">
        <v>0</v>
      </c>
      <c r="G1259" s="3">
        <f t="shared" si="38"/>
        <v>255159.04736999996</v>
      </c>
      <c r="H1259" s="3">
        <f t="shared" si="41"/>
        <v>0.79999999981373549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7972622.6799999997</v>
      </c>
      <c r="D1260" s="2">
        <f>BILANCA!E256</f>
        <v>7463272.6500000004</v>
      </c>
      <c r="E1260" s="2">
        <v>0</v>
      </c>
      <c r="F1260" s="2">
        <v>0</v>
      </c>
      <c r="G1260" s="3">
        <f t="shared" si="38"/>
        <v>5724791.9950000001</v>
      </c>
      <c r="H1260" s="3">
        <f t="shared" si="41"/>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7972622.6799999997</v>
      </c>
      <c r="D1261" s="2">
        <f>BILANCA!E257</f>
        <v>7463272.6500000004</v>
      </c>
      <c r="E1261" s="2">
        <v>0</v>
      </c>
      <c r="F1261" s="2">
        <v>0</v>
      </c>
      <c r="G1261" s="3">
        <f t="shared" si="38"/>
        <v>5747691.1629799996</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7100794.21</v>
      </c>
      <c r="D1264" s="2">
        <f>BILANCA!E260</f>
        <v>7386819.3200000003</v>
      </c>
      <c r="E1264" s="2">
        <v>0</v>
      </c>
      <c r="F1264" s="2">
        <v>0</v>
      </c>
      <c r="G1264" s="3">
        <f t="shared" si="38"/>
        <v>5556105.9439000003</v>
      </c>
      <c r="H1264" s="3">
        <f t="shared" si="41"/>
        <v>0.53000000026077032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7100794.21</v>
      </c>
      <c r="D1266" s="2">
        <f>BILANCA!E262</f>
        <v>7386819.3200000003</v>
      </c>
      <c r="E1266" s="2">
        <v>0</v>
      </c>
      <c r="F1266" s="2">
        <v>0</v>
      </c>
      <c r="G1266" s="3">
        <f t="shared" si="38"/>
        <v>5599854.8096000003</v>
      </c>
      <c r="H1266" s="3">
        <f t="shared" si="41"/>
        <v>0.53000000026077032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235486.61</v>
      </c>
      <c r="D1278" s="2">
        <f>BILANCA!E274</f>
        <v>293526.78999999998</v>
      </c>
      <c r="E1278" s="2">
        <v>0</v>
      </c>
      <c r="F1278" s="2">
        <v>0</v>
      </c>
      <c r="G1278" s="3">
        <f t="shared" si="38"/>
        <v>220440.77092000001</v>
      </c>
      <c r="H1278" s="3">
        <f t="shared" si="41"/>
        <v>0.6000000000349246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16074.09</v>
      </c>
      <c r="D1279" s="2">
        <f>BILANCA!E275</f>
        <v>13758.779999999992</v>
      </c>
      <c r="E1279" s="2">
        <v>0</v>
      </c>
      <c r="F1279" s="2">
        <v>0</v>
      </c>
      <c r="G1279" s="3">
        <f t="shared" ref="G1279:G1294" si="48">B1279/1000*C1279+B1279/500*D1279</f>
        <v>11726.153849999995</v>
      </c>
      <c r="H1279" s="3">
        <f t="shared" ref="H1279:H1294" si="49">ABS(C1279-ROUND(C1279,0))+ABS(D1279-ROUND(D1279,0))</f>
        <v>0.31000000000858563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127559.65000000002</v>
      </c>
      <c r="E1281" s="2">
        <v>0</v>
      </c>
      <c r="F1281" s="2">
        <v>0</v>
      </c>
      <c r="G1281" s="3">
        <f t="shared" si="48"/>
        <v>69137.330300000016</v>
      </c>
      <c r="H1281" s="3">
        <f t="shared" si="49"/>
        <v>0.34999999997671694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11799.400000000023</v>
      </c>
      <c r="E1284" s="2">
        <v>0</v>
      </c>
      <c r="F1284" s="2">
        <v>0</v>
      </c>
      <c r="G1284" s="3">
        <f t="shared" si="48"/>
        <v>6466.0712000000131</v>
      </c>
      <c r="H1284" s="3">
        <f t="shared" si="49"/>
        <v>0.40000000002328306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115760.25</v>
      </c>
      <c r="E1289" s="2">
        <v>0</v>
      </c>
      <c r="F1289" s="2">
        <v>0</v>
      </c>
      <c r="G1289" s="3">
        <f t="shared" si="48"/>
        <v>64594.219500000007</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75225.279999999999</v>
      </c>
      <c r="D1290" s="2">
        <f>BILANCA!E286</f>
        <v>91581.24</v>
      </c>
      <c r="E1290" s="2">
        <v>0</v>
      </c>
      <c r="F1290" s="2">
        <v>0</v>
      </c>
      <c r="G1290" s="3">
        <f t="shared" si="48"/>
        <v>72348.572800000009</v>
      </c>
      <c r="H1290" s="3">
        <f t="shared" si="49"/>
        <v>0.52000000000407454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144041.24</v>
      </c>
      <c r="D1291" s="2">
        <f>BILANCA!E287</f>
        <v>60413.849999999977</v>
      </c>
      <c r="E1291" s="2">
        <v>0</v>
      </c>
      <c r="F1291" s="2">
        <v>0</v>
      </c>
      <c r="G1291" s="3">
        <f t="shared" si="48"/>
        <v>74428.172139999981</v>
      </c>
      <c r="H1291" s="3">
        <f t="shared" si="49"/>
        <v>0.39000000001396984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67.269999999999982</v>
      </c>
      <c r="E1292" s="2">
        <v>0</v>
      </c>
      <c r="F1292" s="2">
        <v>0</v>
      </c>
      <c r="G1292" s="3">
        <f t="shared" si="48"/>
        <v>37.940279999999987</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146</v>
      </c>
      <c r="D1294" s="2">
        <f>BILANCA!E290</f>
        <v>146</v>
      </c>
      <c r="E1294" s="2">
        <v>0</v>
      </c>
      <c r="F1294" s="2">
        <v>0</v>
      </c>
      <c r="G1294" s="3">
        <f t="shared" si="48"/>
        <v>124.392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23056.959999999999</v>
      </c>
      <c r="D1295" s="2">
        <f>BILANCA!E291</f>
        <v>67642.929999999993</v>
      </c>
      <c r="E1295" s="2">
        <v>0</v>
      </c>
      <c r="F1295" s="2">
        <v>0</v>
      </c>
      <c r="G1295" s="3">
        <f t="shared" si="38"/>
        <v>45127.703699999991</v>
      </c>
      <c r="H1295" s="3">
        <f t="shared" si="41"/>
        <v>0.11000000000785803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4759.91</v>
      </c>
      <c r="D1296" s="2">
        <f>BILANCA!E292</f>
        <v>23.75</v>
      </c>
      <c r="E1296" s="2">
        <v>0</v>
      </c>
      <c r="F1296" s="2">
        <v>0</v>
      </c>
      <c r="G1296" s="3">
        <f t="shared" ref="G1296:G1299" si="50">B1296/1000*C1296+B1296/500*D1296</f>
        <v>1374.9192599999999</v>
      </c>
      <c r="H1296" s="3">
        <f t="shared" ref="H1296:H1299" si="51">ABS(C1296-ROUND(C1296,0))+ABS(D1296-ROUND(D1296,0))</f>
        <v>0.34000000000014552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18297.05</v>
      </c>
      <c r="D1297" s="2">
        <f>BILANCA!E293</f>
        <v>67619.179999999993</v>
      </c>
      <c r="E1297" s="2">
        <v>0</v>
      </c>
      <c r="F1297" s="2">
        <v>0</v>
      </c>
      <c r="G1297" s="3">
        <f t="shared" si="50"/>
        <v>44064.662669999991</v>
      </c>
      <c r="H1297" s="3">
        <f t="shared" si="51"/>
        <v>0.22999999999228748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844528.84</v>
      </c>
      <c r="D1301" s="2">
        <f>BILANCA!E297</f>
        <v>2181999.34</v>
      </c>
      <c r="E1301" s="2">
        <v>0</v>
      </c>
      <c r="F1301" s="2">
        <v>0</v>
      </c>
      <c r="G1301" s="3">
        <f t="shared" si="38"/>
        <v>1515681.50832</v>
      </c>
      <c r="H1301" s="3">
        <f t="shared" si="41"/>
        <v>0.49999999988358468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844528.84</v>
      </c>
      <c r="D1302" s="2">
        <f>BILANCA!E298</f>
        <v>2181999.34</v>
      </c>
      <c r="E1302" s="2">
        <v>0</v>
      </c>
      <c r="F1302" s="2">
        <v>0</v>
      </c>
      <c r="G1302" s="3">
        <f t="shared" si="38"/>
        <v>1520890.0358399998</v>
      </c>
      <c r="H1302" s="3">
        <f t="shared" si="41"/>
        <v>0.49999999988358468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272792.38</v>
      </c>
      <c r="D1305" s="2">
        <f>BILANCA!E302</f>
        <v>439444.16</v>
      </c>
      <c r="E1305" s="2">
        <v>0</v>
      </c>
      <c r="F1305" s="2">
        <v>0</v>
      </c>
      <c r="G1305" s="3">
        <f t="shared" si="38"/>
        <v>339745.80649999995</v>
      </c>
      <c r="H1305" s="3">
        <f t="shared" si="41"/>
        <v>0.53999999997904524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39112.65</v>
      </c>
      <c r="D1306" s="2">
        <f>BILANCA!E303</f>
        <v>4156.25</v>
      </c>
      <c r="E1306" s="2">
        <v>0</v>
      </c>
      <c r="F1306" s="2">
        <v>0</v>
      </c>
      <c r="G1306" s="3">
        <f t="shared" si="38"/>
        <v>14037.8444</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11619</v>
      </c>
      <c r="E1307" s="2">
        <v>0</v>
      </c>
      <c r="F1307" s="2">
        <v>0</v>
      </c>
      <c r="G1307" s="3">
        <f>B1307/1000*C1307+B1307/500*D1307</f>
        <v>6901.6859999999997</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23056.959999999999</v>
      </c>
      <c r="D1308" s="2">
        <f>BILANCA!E305</f>
        <v>68205.490000000005</v>
      </c>
      <c r="E1308" s="2">
        <v>0</v>
      </c>
      <c r="F1308" s="2">
        <v>0</v>
      </c>
      <c r="G1308" s="3">
        <f t="shared" ref="G1308:G1581" si="52">B1308/1000*C1308+B1308/500*D1308</f>
        <v>47521.446120000001</v>
      </c>
      <c r="H1308" s="3">
        <f t="shared" si="41"/>
        <v>0.5300000000061118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7340.88</v>
      </c>
      <c r="D1311" s="2">
        <f>BILANCA!E308</f>
        <v>8097.2100000000009</v>
      </c>
      <c r="E1311" s="2">
        <v>0</v>
      </c>
      <c r="F1311" s="2">
        <v>0</v>
      </c>
      <c r="G1311" s="3">
        <f t="shared" si="52"/>
        <v>7084.1253000000006</v>
      </c>
      <c r="H1311" s="3">
        <f t="shared" si="41"/>
        <v>0.33000000000083674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2392.5500000000002</v>
      </c>
      <c r="E1312" s="2">
        <v>0</v>
      </c>
      <c r="F1312" s="2">
        <v>0</v>
      </c>
      <c r="G1312" s="3">
        <f t="shared" si="52"/>
        <v>1445.1002000000001</v>
      </c>
      <c r="H1312" s="3">
        <f t="shared" si="41"/>
        <v>0.4499999999998181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263.82</v>
      </c>
      <c r="D1316" s="2">
        <f>BILANCA!E313</f>
        <v>0</v>
      </c>
      <c r="E1316" s="2">
        <v>0</v>
      </c>
      <c r="F1316" s="2">
        <v>0</v>
      </c>
      <c r="G1316" s="3">
        <f t="shared" ref="G1316:G1325" si="53">B1316/1000*C1316+B1316/500*D1316</f>
        <v>80.728920000000002</v>
      </c>
      <c r="H1316" s="3">
        <f t="shared" ref="H1316:H1325" si="54">ABS(C1316-ROUND(C1316,0))+ABS(D1316-ROUND(D1316,0))</f>
        <v>0.18000000000000682</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7986.95</v>
      </c>
      <c r="E1339" s="2">
        <v>0</v>
      </c>
      <c r="F1339" s="2">
        <v>0</v>
      </c>
      <c r="G1339" s="3">
        <f t="shared" si="52"/>
        <v>5255.4130999999998</v>
      </c>
      <c r="H1339" s="3">
        <f t="shared" si="41"/>
        <v>5.0000000000181899E-2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113114.37</v>
      </c>
      <c r="D1340" s="2">
        <f>BILANCA!E337</f>
        <v>86543.12</v>
      </c>
      <c r="E1340" s="2">
        <v>0</v>
      </c>
      <c r="F1340" s="2">
        <v>0</v>
      </c>
      <c r="G1340" s="3">
        <f t="shared" si="52"/>
        <v>94446.201300000001</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128880.35</v>
      </c>
      <c r="D1342" s="2">
        <f>BILANCA!E339</f>
        <v>72762.05</v>
      </c>
      <c r="E1342" s="2">
        <v>0</v>
      </c>
      <c r="F1342" s="2">
        <v>0</v>
      </c>
      <c r="G1342" s="3">
        <f t="shared" si="52"/>
        <v>91102.277400000021</v>
      </c>
      <c r="H1342" s="3">
        <f t="shared" si="41"/>
        <v>0.40000000000873115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4842.37</v>
      </c>
      <c r="E1368" s="2">
        <v>0</v>
      </c>
      <c r="F1368" s="2">
        <v>0</v>
      </c>
      <c r="G1368" s="3">
        <f t="shared" si="57"/>
        <v>3467.1369199999999</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18216.22</v>
      </c>
      <c r="E1371" s="2">
        <v>0</v>
      </c>
      <c r="F1371" s="2">
        <v>0</v>
      </c>
      <c r="G1371" s="3">
        <f t="shared" si="57"/>
        <v>13152.110840000001</v>
      </c>
      <c r="H1371" s="3">
        <f t="shared" si="58"/>
        <v>0.22000000000116415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225000</v>
      </c>
      <c r="D1392" s="2">
        <f>BILANCA!E389</f>
        <v>1110000</v>
      </c>
      <c r="E1392" s="2">
        <v>0</v>
      </c>
      <c r="F1392" s="2">
        <v>0</v>
      </c>
      <c r="G1392" s="3">
        <f t="shared" si="61"/>
        <v>933990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193061.4</v>
      </c>
      <c r="D1394" s="2">
        <f>BILANCA!E391</f>
        <v>248061.4</v>
      </c>
      <c r="E1394" s="2">
        <v>0</v>
      </c>
      <c r="F1394" s="2">
        <v>0</v>
      </c>
      <c r="G1394" s="3">
        <f t="shared" si="61"/>
        <v>264646.7328</v>
      </c>
      <c r="H1394" s="3">
        <f t="shared" si="62"/>
        <v>0.79999999998835847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426467.44</v>
      </c>
      <c r="D1395" s="2">
        <f>BILANCA!E392</f>
        <v>426467.44</v>
      </c>
      <c r="E1395" s="2">
        <v>0</v>
      </c>
      <c r="F1395" s="2">
        <v>0</v>
      </c>
      <c r="G1395" s="3">
        <f t="shared" si="61"/>
        <v>492569.89319999999</v>
      </c>
      <c r="H1395" s="3">
        <f t="shared" si="62"/>
        <v>0.88000000000465661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397470.5</v>
      </c>
      <c r="E1399" s="2">
        <v>0</v>
      </c>
      <c r="F1399" s="2">
        <v>0</v>
      </c>
      <c r="G1399" s="3">
        <f t="shared" si="61"/>
        <v>309232.049</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492635.67</v>
      </c>
      <c r="D1401" s="7">
        <f>'RAS-funkcijski'!E5</f>
        <v>613445.19999999995</v>
      </c>
      <c r="E1401" s="7">
        <v>0</v>
      </c>
      <c r="F1401" s="7">
        <v>0</v>
      </c>
      <c r="G1401" s="8">
        <f t="shared" si="52"/>
        <v>1719.5260699999999</v>
      </c>
      <c r="H1401" s="8">
        <f t="shared" si="41"/>
        <v>0.52999999996973202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492635.67</v>
      </c>
      <c r="D1402" s="2">
        <f>'RAS-funkcijski'!E6</f>
        <v>606445.19999999995</v>
      </c>
      <c r="E1402" s="2">
        <v>0</v>
      </c>
      <c r="F1402" s="2">
        <v>0</v>
      </c>
      <c r="G1402" s="3">
        <f t="shared" si="52"/>
        <v>3411.0521399999998</v>
      </c>
      <c r="H1402" s="3">
        <f t="shared" si="41"/>
        <v>0.52999999996973202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492635.67</v>
      </c>
      <c r="D1403" s="2">
        <f>'RAS-funkcijski'!E7</f>
        <v>606445.19999999995</v>
      </c>
      <c r="E1403" s="2">
        <v>0</v>
      </c>
      <c r="F1403" s="2">
        <v>0</v>
      </c>
      <c r="G1403" s="3">
        <f t="shared" si="52"/>
        <v>5116.5782099999997</v>
      </c>
      <c r="H1403" s="3">
        <f t="shared" si="41"/>
        <v>0.52999999996973202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7000</v>
      </c>
      <c r="E1409" s="2">
        <v>0</v>
      </c>
      <c r="F1409" s="2">
        <v>0</v>
      </c>
      <c r="G1409" s="3">
        <f t="shared" si="52"/>
        <v>125.99999999999999</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7000</v>
      </c>
      <c r="E1412" s="2">
        <v>0</v>
      </c>
      <c r="F1412" s="2">
        <v>0</v>
      </c>
      <c r="G1412" s="3">
        <f t="shared" si="52"/>
        <v>168</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34861.72</v>
      </c>
      <c r="D1424" s="2">
        <f>'RAS-funkcijski'!E28</f>
        <v>30261.38</v>
      </c>
      <c r="E1424" s="2">
        <v>0</v>
      </c>
      <c r="F1424" s="2">
        <v>0</v>
      </c>
      <c r="G1424" s="3">
        <f t="shared" si="52"/>
        <v>2289.2275200000004</v>
      </c>
      <c r="H1424" s="3">
        <f t="shared" si="41"/>
        <v>0.65999999999985448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34861.72</v>
      </c>
      <c r="D1426" s="2">
        <f>'RAS-funkcijski'!E30</f>
        <v>30261.38</v>
      </c>
      <c r="E1426" s="2">
        <v>0</v>
      </c>
      <c r="F1426" s="2">
        <v>0</v>
      </c>
      <c r="G1426" s="3">
        <f t="shared" si="52"/>
        <v>2479.9964799999998</v>
      </c>
      <c r="H1426" s="3">
        <f t="shared" si="41"/>
        <v>0.65999999999985448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1377410.38</v>
      </c>
      <c r="D1431" s="2">
        <f>'RAS-funkcijski'!E35</f>
        <v>1400704.18</v>
      </c>
      <c r="E1431" s="2">
        <v>0</v>
      </c>
      <c r="F1431" s="2">
        <v>0</v>
      </c>
      <c r="G1431" s="3">
        <f t="shared" si="52"/>
        <v>129543.38094</v>
      </c>
      <c r="H1431" s="3">
        <f t="shared" si="41"/>
        <v>0.55999999982304871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1377410.38</v>
      </c>
      <c r="D1432" s="2">
        <f>'RAS-funkcijski'!E36</f>
        <v>1400704.18</v>
      </c>
      <c r="E1432" s="2">
        <v>0</v>
      </c>
      <c r="F1432" s="2">
        <v>0</v>
      </c>
      <c r="G1432" s="3">
        <f t="shared" si="52"/>
        <v>133722.19967999999</v>
      </c>
      <c r="H1432" s="3">
        <f t="shared" si="41"/>
        <v>0.55999999982304871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1377410.38</v>
      </c>
      <c r="D1433" s="2">
        <f>'RAS-funkcijski'!E37</f>
        <v>1400704.18</v>
      </c>
      <c r="E1433" s="2">
        <v>0</v>
      </c>
      <c r="F1433" s="2">
        <v>0</v>
      </c>
      <c r="G1433" s="3">
        <f t="shared" si="52"/>
        <v>137901.01841999998</v>
      </c>
      <c r="H1433" s="3">
        <f t="shared" si="41"/>
        <v>0.55999999982304871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300866.74</v>
      </c>
      <c r="D1471" s="2">
        <f>'RAS-funkcijski'!E75</f>
        <v>564872.4</v>
      </c>
      <c r="E1471" s="2">
        <v>0</v>
      </c>
      <c r="F1471" s="2">
        <v>0</v>
      </c>
      <c r="G1471" s="3">
        <f t="shared" si="52"/>
        <v>101573.41933999999</v>
      </c>
      <c r="H1471" s="3">
        <f t="shared" si="63"/>
        <v>0.66000000003259629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5726.35</v>
      </c>
      <c r="D1472" s="2">
        <f>'RAS-funkcijski'!E76</f>
        <v>10991.85</v>
      </c>
      <c r="E1472" s="2">
        <v>0</v>
      </c>
      <c r="F1472" s="2">
        <v>0</v>
      </c>
      <c r="G1472" s="3">
        <f t="shared" si="52"/>
        <v>1995.1235999999999</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154106.76999999999</v>
      </c>
      <c r="D1473" s="2">
        <f>'RAS-funkcijski'!E77</f>
        <v>469950.05</v>
      </c>
      <c r="E1473" s="2">
        <v>0</v>
      </c>
      <c r="F1473" s="2">
        <v>0</v>
      </c>
      <c r="G1473" s="3">
        <f t="shared" si="52"/>
        <v>79862.501509999987</v>
      </c>
      <c r="H1473" s="3">
        <f t="shared" si="63"/>
        <v>0.27999999999883585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578.49</v>
      </c>
      <c r="D1476" s="2">
        <f>'RAS-funkcijski'!E80</f>
        <v>19621.64</v>
      </c>
      <c r="E1476" s="2">
        <v>0</v>
      </c>
      <c r="F1476" s="2">
        <v>0</v>
      </c>
      <c r="G1476" s="3">
        <f t="shared" si="52"/>
        <v>3026.4545199999998</v>
      </c>
      <c r="H1476" s="3">
        <f t="shared" si="63"/>
        <v>0.85000000000059117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140455.13</v>
      </c>
      <c r="D1477" s="2">
        <f>'RAS-funkcijski'!E81</f>
        <v>64308.86</v>
      </c>
      <c r="E1477" s="2">
        <v>0</v>
      </c>
      <c r="F1477" s="2">
        <v>0</v>
      </c>
      <c r="G1477" s="3">
        <f t="shared" si="52"/>
        <v>20718.60945</v>
      </c>
      <c r="H1477" s="3">
        <f t="shared" si="63"/>
        <v>0.27000000000407454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24800</v>
      </c>
      <c r="D1478" s="2">
        <f>'RAS-funkcijski'!E82</f>
        <v>0</v>
      </c>
      <c r="E1478" s="2">
        <v>0</v>
      </c>
      <c r="F1478" s="2">
        <v>0</v>
      </c>
      <c r="G1478" s="3">
        <f t="shared" si="52"/>
        <v>1934.4</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24800</v>
      </c>
      <c r="D1481" s="2">
        <f>'RAS-funkcijski'!E85</f>
        <v>0</v>
      </c>
      <c r="E1481" s="2">
        <v>0</v>
      </c>
      <c r="F1481" s="2">
        <v>0</v>
      </c>
      <c r="G1481" s="3">
        <f t="shared" si="52"/>
        <v>2008.8</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4447.67</v>
      </c>
      <c r="D1485" s="2">
        <f>'RAS-funkcijski'!E89</f>
        <v>1947.6</v>
      </c>
      <c r="E1485" s="2">
        <v>0</v>
      </c>
      <c r="F1485" s="2">
        <v>0</v>
      </c>
      <c r="G1485" s="3">
        <f t="shared" si="52"/>
        <v>709.14395000000002</v>
      </c>
      <c r="H1485" s="3">
        <f t="shared" si="63"/>
        <v>0.73000000000001819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4369.92</v>
      </c>
      <c r="D1490" s="2">
        <f>'RAS-funkcijski'!E94</f>
        <v>0</v>
      </c>
      <c r="E1490" s="2">
        <v>0</v>
      </c>
      <c r="F1490" s="2">
        <v>0</v>
      </c>
      <c r="G1490" s="3">
        <f t="shared" si="52"/>
        <v>393.2928</v>
      </c>
      <c r="H1490" s="3">
        <f t="shared" si="63"/>
        <v>7.999999999992724E-2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4369.92</v>
      </c>
      <c r="D1491" s="2">
        <f>'RAS-funkcijski'!E95</f>
        <v>0</v>
      </c>
      <c r="E1491" s="2">
        <v>0</v>
      </c>
      <c r="F1491" s="2">
        <v>0</v>
      </c>
      <c r="G1491" s="3">
        <f t="shared" si="52"/>
        <v>397.66271999999998</v>
      </c>
      <c r="H1491" s="3">
        <f t="shared" si="63"/>
        <v>7.999999999992724E-2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77.75</v>
      </c>
      <c r="D1500" s="2">
        <f>'RAS-funkcijski'!E104</f>
        <v>1947.6</v>
      </c>
      <c r="E1500" s="2">
        <v>0</v>
      </c>
      <c r="F1500" s="2">
        <v>0</v>
      </c>
      <c r="G1500" s="3">
        <f t="shared" si="52"/>
        <v>397.29499999999996</v>
      </c>
      <c r="H1500" s="3">
        <f t="shared" si="63"/>
        <v>0.65000000000009095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157304.9</v>
      </c>
      <c r="D1503" s="2">
        <f>'RAS-funkcijski'!E107</f>
        <v>160389.25</v>
      </c>
      <c r="E1503" s="2">
        <v>0</v>
      </c>
      <c r="F1503" s="2">
        <v>0</v>
      </c>
      <c r="G1503" s="3">
        <f t="shared" si="52"/>
        <v>49242.590199999999</v>
      </c>
      <c r="H1503" s="3">
        <f t="shared" si="63"/>
        <v>0.35000000000582077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38500</v>
      </c>
      <c r="D1504" s="2">
        <f>'RAS-funkcijski'!E108</f>
        <v>55600</v>
      </c>
      <c r="E1504" s="2">
        <v>0</v>
      </c>
      <c r="F1504" s="2">
        <v>0</v>
      </c>
      <c r="G1504" s="3">
        <f t="shared" si="52"/>
        <v>15568.8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75891.649999999994</v>
      </c>
      <c r="D1505" s="2">
        <f>'RAS-funkcijski'!E109</f>
        <v>47700</v>
      </c>
      <c r="E1505" s="2">
        <v>0</v>
      </c>
      <c r="F1505" s="2">
        <v>0</v>
      </c>
      <c r="G1505" s="3">
        <f t="shared" si="52"/>
        <v>17985.623249999997</v>
      </c>
      <c r="H1505" s="3">
        <f t="shared" si="63"/>
        <v>0.35000000000582077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15000</v>
      </c>
      <c r="D1507" s="2">
        <f>'RAS-funkcijski'!E111</f>
        <v>25500</v>
      </c>
      <c r="E1507" s="2">
        <v>0</v>
      </c>
      <c r="F1507" s="2">
        <v>0</v>
      </c>
      <c r="G1507" s="3">
        <f t="shared" si="52"/>
        <v>7062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27913.25</v>
      </c>
      <c r="D1509" s="2">
        <f>'RAS-funkcijski'!E113</f>
        <v>31589.25</v>
      </c>
      <c r="E1509" s="2">
        <v>0</v>
      </c>
      <c r="F1509" s="2">
        <v>0</v>
      </c>
      <c r="G1509" s="3">
        <f t="shared" si="52"/>
        <v>9929.0007499999992</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75796.799999999988</v>
      </c>
      <c r="D1510" s="2">
        <f>'RAS-funkcijski'!E114</f>
        <v>192500.53999999998</v>
      </c>
      <c r="E1510" s="2">
        <v>0</v>
      </c>
      <c r="F1510" s="2">
        <v>0</v>
      </c>
      <c r="G1510" s="3">
        <f t="shared" si="52"/>
        <v>50687.766799999998</v>
      </c>
      <c r="H1510" s="3">
        <f t="shared" si="63"/>
        <v>0.66000000003259629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75316.799999999988</v>
      </c>
      <c r="D1511" s="2">
        <f>'RAS-funkcijski'!E115</f>
        <v>189380.53999999998</v>
      </c>
      <c r="E1511" s="2">
        <v>0</v>
      </c>
      <c r="F1511" s="2">
        <v>0</v>
      </c>
      <c r="G1511" s="3">
        <f t="shared" si="52"/>
        <v>50402.644679999998</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37938.03</v>
      </c>
      <c r="D1512" s="2">
        <f>'RAS-funkcijski'!E116</f>
        <v>147898.51999999999</v>
      </c>
      <c r="E1512" s="2">
        <v>0</v>
      </c>
      <c r="F1512" s="2">
        <v>0</v>
      </c>
      <c r="G1512" s="3">
        <f t="shared" si="52"/>
        <v>37378.327839999998</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37378.769999999997</v>
      </c>
      <c r="D1513" s="2">
        <f>'RAS-funkcijski'!E117</f>
        <v>41482.019999999997</v>
      </c>
      <c r="E1513" s="2">
        <v>0</v>
      </c>
      <c r="F1513" s="2">
        <v>0</v>
      </c>
      <c r="G1513" s="3">
        <f t="shared" si="52"/>
        <v>13598.737529999999</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480</v>
      </c>
      <c r="D1524" s="2">
        <f>'RAS-funkcijski'!E128</f>
        <v>3120</v>
      </c>
      <c r="E1524" s="2">
        <v>0</v>
      </c>
      <c r="F1524" s="2">
        <v>0</v>
      </c>
      <c r="G1524" s="3">
        <f t="shared" si="52"/>
        <v>833.28</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412130.67</v>
      </c>
      <c r="D1525" s="2">
        <f>'RAS-funkcijski'!E129</f>
        <v>573344.59</v>
      </c>
      <c r="E1525" s="2">
        <v>0</v>
      </c>
      <c r="F1525" s="2">
        <v>0</v>
      </c>
      <c r="G1525" s="3">
        <f t="shared" si="52"/>
        <v>194852.48124999998</v>
      </c>
      <c r="H1525" s="3">
        <f t="shared" si="63"/>
        <v>0.74000000004889444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27521.58</v>
      </c>
      <c r="D1529" s="2">
        <f>'RAS-funkcijski'!E133</f>
        <v>31204.87</v>
      </c>
      <c r="E1529" s="2">
        <v>0</v>
      </c>
      <c r="F1529" s="2">
        <v>0</v>
      </c>
      <c r="G1529" s="3">
        <f t="shared" si="52"/>
        <v>11601.14028</v>
      </c>
      <c r="H1529" s="3">
        <f t="shared" si="63"/>
        <v>0.5499999999992724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68371.100000000006</v>
      </c>
      <c r="D1534" s="2">
        <f>'RAS-funkcijski'!E138</f>
        <v>59645.08</v>
      </c>
      <c r="E1534" s="2">
        <v>0</v>
      </c>
      <c r="F1534" s="2">
        <v>0</v>
      </c>
      <c r="G1534" s="3">
        <f t="shared" si="52"/>
        <v>25146.608840000001</v>
      </c>
      <c r="H1534" s="3">
        <f t="shared" si="63"/>
        <v>0.180000000007567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316237.99</v>
      </c>
      <c r="D1536" s="2">
        <f>'RAS-funkcijski'!E140</f>
        <v>482494.64</v>
      </c>
      <c r="E1536" s="2">
        <v>0</v>
      </c>
      <c r="F1536" s="2">
        <v>0</v>
      </c>
      <c r="G1536" s="3">
        <f t="shared" si="52"/>
        <v>174246.90872000001</v>
      </c>
      <c r="H1536" s="3">
        <f t="shared" si="63"/>
        <v>0.36999999999534339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2880254.5499999993</v>
      </c>
      <c r="D1537" s="14">
        <f>'RAS-funkcijski'!E141</f>
        <v>3537465.1399999997</v>
      </c>
      <c r="E1537" s="14">
        <v>0</v>
      </c>
      <c r="F1537" s="14">
        <v>0</v>
      </c>
      <c r="G1537" s="15">
        <f t="shared" si="52"/>
        <v>1363860.32171</v>
      </c>
      <c r="H1537" s="15">
        <f t="shared" si="63"/>
        <v>0.59000000031664968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123402.03</v>
      </c>
      <c r="D1538" s="7">
        <f>'P-VRIO'!E5</f>
        <v>669692.55999999994</v>
      </c>
      <c r="E1538" s="7">
        <v>0</v>
      </c>
      <c r="F1538" s="7">
        <v>0</v>
      </c>
      <c r="G1538" s="8">
        <f t="shared" si="52"/>
        <v>1462.7871499999999</v>
      </c>
      <c r="H1538" s="8">
        <f t="shared" si="63"/>
        <v>0.47000000005937181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666170.09</v>
      </c>
      <c r="E1539" s="2">
        <v>0</v>
      </c>
      <c r="F1539" s="2">
        <v>0</v>
      </c>
      <c r="G1539" s="3">
        <f t="shared" si="52"/>
        <v>2664.6803599999998</v>
      </c>
      <c r="H1539" s="3">
        <f t="shared" si="63"/>
        <v>8.999999996740371E-2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666170.09</v>
      </c>
      <c r="E1540" s="2">
        <v>0</v>
      </c>
      <c r="F1540" s="2">
        <v>0</v>
      </c>
      <c r="G1540" s="3">
        <f t="shared" si="52"/>
        <v>3997.02054</v>
      </c>
      <c r="H1540" s="3">
        <f t="shared" si="63"/>
        <v>8.999999996740371E-2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666170.09</v>
      </c>
      <c r="E1542" s="2">
        <v>0</v>
      </c>
      <c r="F1542" s="2">
        <v>0</v>
      </c>
      <c r="G1542" s="3">
        <f t="shared" si="52"/>
        <v>6661.7008999999998</v>
      </c>
      <c r="H1542" s="3">
        <f t="shared" si="63"/>
        <v>8.999999996740371E-2</v>
      </c>
      <c r="I1542" s="11">
        <f t="shared" si="64"/>
        <v>599.55308078285327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123402.03</v>
      </c>
      <c r="D1555" s="2">
        <f>'P-VRIO'!E22</f>
        <v>3522.47</v>
      </c>
      <c r="E1555" s="2">
        <v>0</v>
      </c>
      <c r="F1555" s="2">
        <v>0</v>
      </c>
      <c r="G1555" s="3">
        <f t="shared" si="52"/>
        <v>2348.0454599999998</v>
      </c>
      <c r="H1555" s="3">
        <f t="shared" si="63"/>
        <v>0.49999999999863576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123402.03</v>
      </c>
      <c r="D1556" s="2">
        <f>'P-VRIO'!E23</f>
        <v>3522.47</v>
      </c>
      <c r="E1556" s="2">
        <v>0</v>
      </c>
      <c r="F1556" s="2">
        <v>0</v>
      </c>
      <c r="G1556" s="3">
        <f t="shared" si="52"/>
        <v>2478.4924300000002</v>
      </c>
      <c r="H1556" s="3">
        <f t="shared" si="63"/>
        <v>0.49999999999863576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123402.03</v>
      </c>
      <c r="D1557" s="2">
        <f>'P-VRIO'!E24</f>
        <v>3522.47</v>
      </c>
      <c r="E1557" s="2">
        <v>0</v>
      </c>
      <c r="F1557" s="2">
        <v>0</v>
      </c>
      <c r="G1557" s="3">
        <f t="shared" si="52"/>
        <v>2608.9393999999998</v>
      </c>
      <c r="H1557" s="3">
        <f t="shared" si="63"/>
        <v>0.49999999999863576</v>
      </c>
      <c r="I1557" s="11">
        <f t="shared" ref="I1557:I1562" si="66">G1557*H1557</f>
        <v>1304.4696999964406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241994.72</v>
      </c>
      <c r="D1582" s="7"/>
      <c r="E1582" s="7">
        <v>0</v>
      </c>
      <c r="F1582" s="7">
        <v>0</v>
      </c>
      <c r="G1582" s="8">
        <f t="shared" ref="G1582:G1686" si="70">B1582/1000*C1582</f>
        <v>241.99472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3391184.6599999997</v>
      </c>
      <c r="D1583" s="2">
        <v>0</v>
      </c>
      <c r="E1583" s="2">
        <v>0</v>
      </c>
      <c r="F1583" s="2">
        <v>0</v>
      </c>
      <c r="G1583" s="3">
        <f t="shared" si="70"/>
        <v>6782.3693199999998</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2158970.6799999997</v>
      </c>
      <c r="D1585" s="2">
        <v>0</v>
      </c>
      <c r="E1585" s="2">
        <v>0</v>
      </c>
      <c r="F1585" s="2">
        <v>0</v>
      </c>
      <c r="G1585" s="3">
        <f t="shared" si="70"/>
        <v>8635.8827199999996</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658705.15</v>
      </c>
      <c r="D1586" s="2">
        <v>0</v>
      </c>
      <c r="E1586" s="2">
        <v>0</v>
      </c>
      <c r="F1586" s="2">
        <v>0</v>
      </c>
      <c r="G1586" s="3">
        <f t="shared" si="70"/>
        <v>3293.5257500000002</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807227.08</v>
      </c>
      <c r="D1587" s="2">
        <v>0</v>
      </c>
      <c r="E1587" s="2">
        <v>0</v>
      </c>
      <c r="F1587" s="2">
        <v>0</v>
      </c>
      <c r="G1587" s="3">
        <f t="shared" si="70"/>
        <v>4843.3624799999998</v>
      </c>
      <c r="H1587" s="3">
        <f t="shared" si="71"/>
        <v>7.9999999958090484E-2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10610.88</v>
      </c>
      <c r="D1588" s="2">
        <v>0</v>
      </c>
      <c r="E1588" s="2">
        <v>0</v>
      </c>
      <c r="F1588" s="2">
        <v>0</v>
      </c>
      <c r="G1588" s="3">
        <f t="shared" si="70"/>
        <v>74.27615999999999</v>
      </c>
      <c r="H1588" s="3">
        <f t="shared" si="71"/>
        <v>0.12000000000080036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6891</v>
      </c>
      <c r="D1589" s="2">
        <v>0</v>
      </c>
      <c r="E1589" s="2">
        <v>0</v>
      </c>
      <c r="F1589" s="2">
        <v>0</v>
      </c>
      <c r="G1589" s="3">
        <f t="shared" si="70"/>
        <v>55.128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90789.5</v>
      </c>
      <c r="D1590" s="2">
        <v>0</v>
      </c>
      <c r="E1590" s="2">
        <v>0</v>
      </c>
      <c r="F1590" s="2">
        <v>0</v>
      </c>
      <c r="G1590" s="3">
        <f>B1590/1000*C1590</f>
        <v>817.10549999999989</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87816.77</v>
      </c>
      <c r="D1591" s="2">
        <v>0</v>
      </c>
      <c r="E1591" s="2">
        <v>0</v>
      </c>
      <c r="F1591" s="2">
        <v>0</v>
      </c>
      <c r="G1591" s="3">
        <f t="shared" si="70"/>
        <v>878.16770000000008</v>
      </c>
      <c r="H1591" s="3">
        <f t="shared" si="71"/>
        <v>0.22999999999592546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489455.79</v>
      </c>
      <c r="D1592" s="2">
        <v>0</v>
      </c>
      <c r="E1592" s="2">
        <v>0</v>
      </c>
      <c r="F1592" s="2">
        <v>0</v>
      </c>
      <c r="G1592" s="3">
        <f t="shared" si="70"/>
        <v>5384.0136899999998</v>
      </c>
      <c r="H1592" s="3">
        <f t="shared" si="71"/>
        <v>0.21000000002095476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7474.51</v>
      </c>
      <c r="D1593" s="2">
        <v>0</v>
      </c>
      <c r="E1593" s="2">
        <v>0</v>
      </c>
      <c r="F1593" s="2">
        <v>0</v>
      </c>
      <c r="G1593" s="3">
        <f t="shared" si="70"/>
        <v>89.694119999999998</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1153820.5900000001</v>
      </c>
      <c r="D1594" s="2">
        <v>0</v>
      </c>
      <c r="E1594" s="2">
        <v>0</v>
      </c>
      <c r="F1594" s="2">
        <v>0</v>
      </c>
      <c r="G1594" s="3">
        <f t="shared" si="70"/>
        <v>14999.667670000001</v>
      </c>
      <c r="H1594" s="3">
        <f t="shared" si="71"/>
        <v>0.40999999991618097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78393.39</v>
      </c>
      <c r="D1601" s="2">
        <v>0</v>
      </c>
      <c r="E1601" s="2">
        <v>0</v>
      </c>
      <c r="F1601" s="2">
        <v>0</v>
      </c>
      <c r="G1601" s="3">
        <f>B1601/1000*C1601</f>
        <v>1567.8678</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3442828.67</v>
      </c>
      <c r="D1602" s="2">
        <v>0</v>
      </c>
      <c r="E1602" s="2">
        <v>0</v>
      </c>
      <c r="F1602" s="2">
        <v>0</v>
      </c>
      <c r="G1602" s="3">
        <f t="shared" si="70"/>
        <v>72299.402069999996</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2177554.98</v>
      </c>
      <c r="D1604" s="2">
        <v>0</v>
      </c>
      <c r="E1604" s="2">
        <v>0</v>
      </c>
      <c r="F1604" s="2">
        <v>0</v>
      </c>
      <c r="G1604" s="3">
        <f t="shared" si="70"/>
        <v>50083.764539999996</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657192.27</v>
      </c>
      <c r="D1605" s="2">
        <v>0</v>
      </c>
      <c r="E1605" s="2">
        <v>0</v>
      </c>
      <c r="F1605" s="2">
        <v>0</v>
      </c>
      <c r="G1605" s="3">
        <f t="shared" si="70"/>
        <v>15772.61448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811802.13</v>
      </c>
      <c r="D1606" s="2">
        <v>0</v>
      </c>
      <c r="E1606" s="2">
        <v>0</v>
      </c>
      <c r="F1606" s="2">
        <v>0</v>
      </c>
      <c r="G1606" s="3">
        <f t="shared" si="70"/>
        <v>20295.053250000001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12354</v>
      </c>
      <c r="D1607" s="2">
        <v>0</v>
      </c>
      <c r="E1607" s="2">
        <v>0</v>
      </c>
      <c r="F1607" s="2">
        <v>0</v>
      </c>
      <c r="G1607" s="3">
        <f t="shared" si="70"/>
        <v>321.20400000000001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6396</v>
      </c>
      <c r="D1608" s="2">
        <v>0</v>
      </c>
      <c r="E1608" s="2">
        <v>0</v>
      </c>
      <c r="F1608" s="2">
        <v>0</v>
      </c>
      <c r="G1608" s="3">
        <f t="shared" si="70"/>
        <v>172.69200000000001</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90789.5</v>
      </c>
      <c r="D1609" s="2">
        <v>0</v>
      </c>
      <c r="E1609" s="2">
        <v>0</v>
      </c>
      <c r="F1609" s="2">
        <v>0</v>
      </c>
      <c r="G1609" s="3">
        <f>B1609/1000*C1609</f>
        <v>2542.1060000000002</v>
      </c>
      <c r="H1609" s="3">
        <f>ABS(C1609-ROUND(C1609,0))</f>
        <v>0.5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87835.31</v>
      </c>
      <c r="D1610" s="2">
        <v>0</v>
      </c>
      <c r="E1610" s="2">
        <v>0</v>
      </c>
      <c r="F1610" s="2">
        <v>0</v>
      </c>
      <c r="G1610" s="3">
        <f t="shared" si="70"/>
        <v>2547.22399</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489455.79</v>
      </c>
      <c r="D1611" s="2">
        <v>0</v>
      </c>
      <c r="E1611" s="2">
        <v>0</v>
      </c>
      <c r="F1611" s="2">
        <v>0</v>
      </c>
      <c r="G1611" s="3">
        <f t="shared" si="70"/>
        <v>14683.673699999999</v>
      </c>
      <c r="H1611" s="3">
        <f t="shared" si="71"/>
        <v>0.21000000002095476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21729.98</v>
      </c>
      <c r="D1612" s="2">
        <v>0</v>
      </c>
      <c r="E1612" s="2">
        <v>0</v>
      </c>
      <c r="F1612" s="2">
        <v>0</v>
      </c>
      <c r="G1612" s="3">
        <f t="shared" si="70"/>
        <v>673.62937999999997</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1209938.8899999999</v>
      </c>
      <c r="D1613" s="2">
        <v>0</v>
      </c>
      <c r="E1613" s="2">
        <v>0</v>
      </c>
      <c r="F1613" s="2">
        <v>0</v>
      </c>
      <c r="G1613" s="3">
        <f t="shared" si="70"/>
        <v>38718.044479999997</v>
      </c>
      <c r="H1613" s="3">
        <f t="shared" si="71"/>
        <v>0.11000000010244548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55334.8</v>
      </c>
      <c r="D1620" s="2">
        <v>0</v>
      </c>
      <c r="E1620" s="2">
        <v>0</v>
      </c>
      <c r="F1620" s="2">
        <v>0</v>
      </c>
      <c r="G1620" s="3">
        <f>B1620/1000*C1620</f>
        <v>2158.0572000000002</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190350.70999999996</v>
      </c>
      <c r="D1621" s="2">
        <v>0</v>
      </c>
      <c r="E1621" s="2">
        <v>0</v>
      </c>
      <c r="F1621" s="2">
        <v>0</v>
      </c>
      <c r="G1621" s="3">
        <f t="shared" si="70"/>
        <v>7614.0283999999983</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31045.54</v>
      </c>
      <c r="D1622" s="2">
        <v>0</v>
      </c>
      <c r="E1622" s="2">
        <v>0</v>
      </c>
      <c r="F1622" s="2">
        <v>0</v>
      </c>
      <c r="G1622" s="3">
        <f t="shared" si="70"/>
        <v>1272.8671400000001</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7986.9500000000007</v>
      </c>
      <c r="D1628" s="2">
        <v>0</v>
      </c>
      <c r="E1628" s="2">
        <v>0</v>
      </c>
      <c r="F1628" s="2">
        <v>0</v>
      </c>
      <c r="G1628" s="3">
        <f t="shared" si="70"/>
        <v>375.38665000000003</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7268.7800000000007</v>
      </c>
      <c r="D1634" s="2">
        <v>0</v>
      </c>
      <c r="E1634" s="2">
        <v>0</v>
      </c>
      <c r="F1634" s="2">
        <v>0</v>
      </c>
      <c r="G1634" s="3">
        <f t="shared" si="70"/>
        <v>385.24534</v>
      </c>
      <c r="H1634" s="3">
        <f t="shared" si="71"/>
        <v>0.21999999999934516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6012.52</v>
      </c>
      <c r="D1635" s="2">
        <v>0</v>
      </c>
      <c r="E1635" s="2">
        <v>0</v>
      </c>
      <c r="F1635" s="2">
        <v>0</v>
      </c>
      <c r="G1635" s="3">
        <f t="shared" si="70"/>
        <v>324.67608000000001</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1256.26</v>
      </c>
      <c r="D1638" s="2">
        <v>0</v>
      </c>
      <c r="E1638" s="2">
        <v>0</v>
      </c>
      <c r="F1638" s="2">
        <v>0</v>
      </c>
      <c r="G1638" s="3">
        <f t="shared" si="70"/>
        <v>71.606819999999999</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518.16999999999996</v>
      </c>
      <c r="D1639" s="2">
        <v>0</v>
      </c>
      <c r="E1639" s="2">
        <v>0</v>
      </c>
      <c r="F1639" s="2">
        <v>0</v>
      </c>
      <c r="G1639" s="3">
        <f t="shared" si="70"/>
        <v>30.05386</v>
      </c>
      <c r="H1639" s="3">
        <f t="shared" si="71"/>
        <v>0.16999999999995907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518.16999999999996</v>
      </c>
      <c r="D1642" s="2">
        <v>0</v>
      </c>
      <c r="E1642" s="2">
        <v>0</v>
      </c>
      <c r="F1642" s="2">
        <v>0</v>
      </c>
      <c r="G1642" s="3">
        <f t="shared" si="70"/>
        <v>31.608369999999997</v>
      </c>
      <c r="H1642" s="3">
        <f t="shared" si="71"/>
        <v>0.16999999999995907</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200</v>
      </c>
      <c r="D1654" s="2">
        <v>0</v>
      </c>
      <c r="E1654" s="2">
        <v>0</v>
      </c>
      <c r="F1654" s="2">
        <v>0</v>
      </c>
      <c r="G1654" s="3">
        <f t="shared" si="70"/>
        <v>14.6</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100</v>
      </c>
      <c r="D1655" s="2">
        <v>0</v>
      </c>
      <c r="E1655" s="2">
        <v>0</v>
      </c>
      <c r="F1655" s="2">
        <v>0</v>
      </c>
      <c r="G1655" s="3">
        <f t="shared" si="70"/>
        <v>7.3999999999999995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100</v>
      </c>
      <c r="D1658" s="2">
        <v>0</v>
      </c>
      <c r="E1658" s="2">
        <v>0</v>
      </c>
      <c r="F1658" s="2">
        <v>0</v>
      </c>
      <c r="G1658" s="3">
        <f t="shared" si="70"/>
        <v>7.7</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23058.59</v>
      </c>
      <c r="D1680" s="2">
        <v>0</v>
      </c>
      <c r="E1680" s="2">
        <v>0</v>
      </c>
      <c r="F1680" s="2">
        <v>0</v>
      </c>
      <c r="G1680" s="3">
        <f>B1680/1000*C1680</f>
        <v>2282.8004100000003</v>
      </c>
      <c r="H1680" s="3">
        <f>ABS(C1680-ROUND(C1680,0))</f>
        <v>0.40999999999985448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159305.16999999998</v>
      </c>
      <c r="D1681" s="2">
        <v>0</v>
      </c>
      <c r="E1681" s="2">
        <v>0</v>
      </c>
      <c r="F1681" s="2">
        <v>0</v>
      </c>
      <c r="G1681" s="3">
        <f t="shared" si="70"/>
        <v>15930.517</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86543.12</v>
      </c>
      <c r="D1683" s="2">
        <v>0</v>
      </c>
      <c r="E1683" s="2">
        <v>0</v>
      </c>
      <c r="F1683" s="2">
        <v>0</v>
      </c>
      <c r="G1683" s="3">
        <f t="shared" si="70"/>
        <v>8827.3982399999986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72762.05</v>
      </c>
      <c r="D1684" s="2">
        <v>0</v>
      </c>
      <c r="E1684" s="2">
        <v>0</v>
      </c>
      <c r="F1684" s="2">
        <v>0</v>
      </c>
      <c r="G1684" s="3">
        <f t="shared" si="70"/>
        <v>7494.4911499999998</v>
      </c>
      <c r="H1684" s="3">
        <f t="shared" si="71"/>
        <v>5.0000000002910383E-2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37113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2524794.6100000003</v>
      </c>
      <c r="I17" s="275">
        <f>'PR-RAS'!E6</f>
        <v>2619650.02</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1643291.8700000003</v>
      </c>
      <c r="I18" s="275">
        <f>'PR-RAS'!E152</f>
        <v>2415625.7699999996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871828.46999999974</v>
      </c>
      <c r="I19" s="275">
        <f>'PR-RAS'!E649</f>
        <v>76453.33000000054</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9800994.4799999986</v>
      </c>
      <c r="I22" s="275">
        <f>BILANCA!E7</f>
        <v>10554434.200000001</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2518308.7599999998</v>
      </c>
      <c r="I23" s="275">
        <f>BILANCA!E69</f>
        <v>627973.76000000036</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241994.72</v>
      </c>
      <c r="I24" s="275">
        <f>BILANCA!E177</f>
        <v>190350.7099999999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12077308.52</v>
      </c>
      <c r="I25" s="275">
        <f>BILANCA!E251</f>
        <v>10992057.249999998</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492635.67</v>
      </c>
      <c r="I27" s="275">
        <f>'RAS-funkcijski'!E5</f>
        <v>613445.19999999995</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1377410.38</v>
      </c>
      <c r="I28" s="275">
        <f>'RAS-funkcijski'!E35</f>
        <v>1400704.18</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75796.799999999988</v>
      </c>
      <c r="I30" s="275">
        <f>'RAS-funkcijski'!E114</f>
        <v>192500.53999999998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2880254.5499999993</v>
      </c>
      <c r="I31" s="275">
        <f>'RAS-funkcijski'!E141</f>
        <v>3537465.1399999997</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123402.03</v>
      </c>
      <c r="I33" s="275">
        <f>'P-VRIO'!E5</f>
        <v>669692.55999999994</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123402.03</v>
      </c>
      <c r="I34" s="275">
        <f>'P-VRIO'!E22</f>
        <v>3522.47</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241994.72</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190350.70999999996</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31045.54</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159305.16999999998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D306" sqref="D30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2524794.6100000003</v>
      </c>
      <c r="E6" s="60">
        <f>E7+E43+E49+E82+E106+E125+E134+E140</f>
        <v>2619650.02</v>
      </c>
      <c r="F6" s="45">
        <f t="shared" ref="F6:F132" si="0">IF(D6&lt;&gt;0,IF(E6/D6&gt;=100,"&gt;&gt;100",E6/D6*100),"-")</f>
        <v>103.75695550142194</v>
      </c>
    </row>
    <row r="7" spans="1:24" ht="12.75" customHeight="1" x14ac:dyDescent="0.25">
      <c r="A7" s="63">
        <v>61</v>
      </c>
      <c r="B7" s="220" t="s">
        <v>17</v>
      </c>
      <c r="C7" s="247" t="s">
        <v>18</v>
      </c>
      <c r="D7" s="60">
        <f>D8+D17+D23+D29+D36+D39</f>
        <v>403297.05000000005</v>
      </c>
      <c r="E7" s="60">
        <f>E8+E17+E23+E29+E36+E39</f>
        <v>473380.67999999993</v>
      </c>
      <c r="F7" s="45">
        <f t="shared" si="0"/>
        <v>117.37766988377423</v>
      </c>
    </row>
    <row r="8" spans="1:24" ht="12.75" customHeight="1" x14ac:dyDescent="0.25">
      <c r="A8" s="63">
        <v>611</v>
      </c>
      <c r="B8" s="220" t="s">
        <v>19</v>
      </c>
      <c r="C8" s="247" t="s">
        <v>20</v>
      </c>
      <c r="D8" s="60">
        <f>SUM(D9:D14)-D15-D16</f>
        <v>364760.23000000004</v>
      </c>
      <c r="E8" s="60">
        <f>SUM(E9:E14)-E15-E16</f>
        <v>422350.42</v>
      </c>
      <c r="F8" s="45">
        <f t="shared" si="0"/>
        <v>115.78850578090707</v>
      </c>
    </row>
    <row r="9" spans="1:24" ht="12.75" customHeight="1" x14ac:dyDescent="0.25">
      <c r="A9" s="63">
        <v>6111</v>
      </c>
      <c r="B9" s="65" t="s">
        <v>21</v>
      </c>
      <c r="C9" s="247" t="s">
        <v>22</v>
      </c>
      <c r="D9" s="194">
        <v>349706.25</v>
      </c>
      <c r="E9" s="194">
        <v>379279.35999999999</v>
      </c>
      <c r="F9" s="45">
        <f t="shared" si="0"/>
        <v>108.45655746787482</v>
      </c>
    </row>
    <row r="10" spans="1:24" ht="12.75" customHeight="1" x14ac:dyDescent="0.25">
      <c r="A10" s="63">
        <v>6112</v>
      </c>
      <c r="B10" s="65" t="s">
        <v>23</v>
      </c>
      <c r="C10" s="247" t="s">
        <v>24</v>
      </c>
      <c r="D10" s="194">
        <v>33731.24</v>
      </c>
      <c r="E10" s="194">
        <v>52227.839999999997</v>
      </c>
      <c r="F10" s="45">
        <f t="shared" si="0"/>
        <v>154.83522099988022</v>
      </c>
    </row>
    <row r="11" spans="1:24" ht="12.75" customHeight="1" x14ac:dyDescent="0.25">
      <c r="A11" s="63">
        <v>6113</v>
      </c>
      <c r="B11" s="65" t="s">
        <v>25</v>
      </c>
      <c r="C11" s="247" t="s">
        <v>26</v>
      </c>
      <c r="D11" s="194">
        <v>7145.03</v>
      </c>
      <c r="E11" s="194">
        <v>9728.11</v>
      </c>
      <c r="F11" s="45">
        <f t="shared" si="0"/>
        <v>136.15212252432812</v>
      </c>
    </row>
    <row r="12" spans="1:24" ht="12.75" customHeight="1" x14ac:dyDescent="0.25">
      <c r="A12" s="63">
        <v>6114</v>
      </c>
      <c r="B12" s="65" t="s">
        <v>27</v>
      </c>
      <c r="C12" s="247" t="s">
        <v>28</v>
      </c>
      <c r="D12" s="194">
        <v>42526.239999999998</v>
      </c>
      <c r="E12" s="194">
        <v>49757.26</v>
      </c>
      <c r="F12" s="45">
        <f t="shared" si="0"/>
        <v>117.00366644217783</v>
      </c>
    </row>
    <row r="13" spans="1:24" ht="12.75" customHeight="1" x14ac:dyDescent="0.25">
      <c r="A13" s="63">
        <v>6115</v>
      </c>
      <c r="B13" s="65" t="s">
        <v>29</v>
      </c>
      <c r="C13" s="247" t="s">
        <v>30</v>
      </c>
      <c r="D13" s="194">
        <v>27658.2</v>
      </c>
      <c r="E13" s="194">
        <v>52840.66</v>
      </c>
      <c r="F13" s="45">
        <f t="shared" si="0"/>
        <v>191.04880288666652</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96006.73</v>
      </c>
      <c r="E15" s="194">
        <v>121482.81</v>
      </c>
      <c r="F15" s="45">
        <f t="shared" si="0"/>
        <v>126.53572306858072</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34344.479999999996</v>
      </c>
      <c r="E23" s="60">
        <f t="shared" si="2"/>
        <v>47098.79</v>
      </c>
      <c r="F23" s="45">
        <f t="shared" si="0"/>
        <v>137.13641901114823</v>
      </c>
    </row>
    <row r="24" spans="1:6" ht="12.75" customHeight="1" x14ac:dyDescent="0.25">
      <c r="A24" s="63">
        <v>6131</v>
      </c>
      <c r="B24" s="65" t="s">
        <v>51</v>
      </c>
      <c r="C24" s="247" t="s">
        <v>52</v>
      </c>
      <c r="D24" s="194">
        <v>2946.22</v>
      </c>
      <c r="E24" s="194">
        <v>3306.31</v>
      </c>
      <c r="F24" s="45">
        <f t="shared" si="0"/>
        <v>112.22210154027874</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31398.26</v>
      </c>
      <c r="E27" s="194">
        <v>43792.480000000003</v>
      </c>
      <c r="F27" s="45">
        <f t="shared" si="0"/>
        <v>139.47422564180309</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4192.34</v>
      </c>
      <c r="E29" s="60">
        <f>SUM(E30:E35)</f>
        <v>3931.47</v>
      </c>
      <c r="F29" s="45">
        <f t="shared" si="0"/>
        <v>93.777460797549807</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4192.34</v>
      </c>
      <c r="E31" s="194">
        <v>3931.47</v>
      </c>
      <c r="F31" s="45">
        <f t="shared" si="0"/>
        <v>93.777460797549807</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1675300.81</v>
      </c>
      <c r="E49" s="60">
        <f>E50+E53+E58+E61+E64+E68+E71+E74+E77</f>
        <v>1807352.9500000002</v>
      </c>
      <c r="F49" s="45">
        <f t="shared" si="0"/>
        <v>107.88229428480966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1205277.76</v>
      </c>
      <c r="E58" s="60">
        <f t="shared" si="9"/>
        <v>790089.49</v>
      </c>
      <c r="F58" s="45">
        <f t="shared" si="0"/>
        <v>65.552482275952713</v>
      </c>
    </row>
    <row r="59" spans="1:6" ht="12" x14ac:dyDescent="0.25">
      <c r="A59" s="63">
        <v>6331</v>
      </c>
      <c r="B59" s="65" t="s">
        <v>121</v>
      </c>
      <c r="C59" s="247" t="s">
        <v>122</v>
      </c>
      <c r="D59" s="194">
        <v>701471.73</v>
      </c>
      <c r="E59" s="194">
        <v>59914.99</v>
      </c>
      <c r="F59" s="45">
        <f t="shared" si="0"/>
        <v>8.5413263910150743</v>
      </c>
    </row>
    <row r="60" spans="1:6" ht="12" x14ac:dyDescent="0.25">
      <c r="A60" s="63">
        <v>6332</v>
      </c>
      <c r="B60" s="65" t="s">
        <v>123</v>
      </c>
      <c r="C60" s="247" t="s">
        <v>124</v>
      </c>
      <c r="D60" s="194">
        <v>503806.03</v>
      </c>
      <c r="E60" s="194">
        <v>730174.5</v>
      </c>
      <c r="F60" s="45">
        <f t="shared" si="0"/>
        <v>144.93167142124122</v>
      </c>
    </row>
    <row r="61" spans="1:6" ht="12.75" customHeight="1" x14ac:dyDescent="0.25">
      <c r="A61" s="63">
        <v>634</v>
      </c>
      <c r="B61" s="65" t="s">
        <v>125</v>
      </c>
      <c r="C61" s="247" t="s">
        <v>126</v>
      </c>
      <c r="D61" s="60">
        <f t="shared" ref="D61:E61" si="10">SUM(D62:D63)</f>
        <v>12081.05</v>
      </c>
      <c r="E61" s="60">
        <f t="shared" si="10"/>
        <v>72548.06</v>
      </c>
      <c r="F61" s="45">
        <f t="shared" si="0"/>
        <v>600.51121384316764</v>
      </c>
    </row>
    <row r="62" spans="1:6" ht="12.75" customHeight="1" x14ac:dyDescent="0.25">
      <c r="A62" s="63">
        <v>6341</v>
      </c>
      <c r="B62" s="65" t="s">
        <v>127</v>
      </c>
      <c r="C62" s="247" t="s">
        <v>128</v>
      </c>
      <c r="D62" s="194">
        <v>12081.05</v>
      </c>
      <c r="E62" s="194">
        <v>27747.84</v>
      </c>
      <c r="F62" s="45">
        <f t="shared" si="0"/>
        <v>229.6806982836757</v>
      </c>
    </row>
    <row r="63" spans="1:6" ht="12.75" customHeight="1" x14ac:dyDescent="0.25">
      <c r="A63" s="63">
        <v>6342</v>
      </c>
      <c r="B63" s="65" t="s">
        <v>129</v>
      </c>
      <c r="C63" s="247" t="s">
        <v>130</v>
      </c>
      <c r="D63" s="194">
        <v>0</v>
      </c>
      <c r="E63" s="194">
        <v>44800.22</v>
      </c>
      <c r="F63" s="45" t="str">
        <f t="shared" si="0"/>
        <v>-</v>
      </c>
    </row>
    <row r="64" spans="1:6" ht="22.8" x14ac:dyDescent="0.25">
      <c r="A64" s="63">
        <v>635</v>
      </c>
      <c r="B64" s="65" t="s">
        <v>131</v>
      </c>
      <c r="C64" s="247" t="s">
        <v>132</v>
      </c>
      <c r="D64" s="60">
        <f>SUM(D65:D67)</f>
        <v>0</v>
      </c>
      <c r="E64" s="60">
        <f>SUM(E65:E67)</f>
        <v>678388.15</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678388.15</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457942</v>
      </c>
      <c r="E74" s="60">
        <f t="shared" si="13"/>
        <v>266327.25</v>
      </c>
      <c r="F74" s="45">
        <f t="shared" si="0"/>
        <v>58.15741949853912</v>
      </c>
    </row>
    <row r="75" spans="1:6" ht="12.75" customHeight="1" x14ac:dyDescent="0.25">
      <c r="A75" s="63" t="s">
        <v>153</v>
      </c>
      <c r="B75" s="65" t="s">
        <v>154</v>
      </c>
      <c r="C75" s="247" t="s">
        <v>153</v>
      </c>
      <c r="D75" s="194">
        <v>457942</v>
      </c>
      <c r="E75" s="194">
        <v>266327.25</v>
      </c>
      <c r="F75" s="45">
        <f t="shared" si="0"/>
        <v>58.15741949853912</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67657.03</v>
      </c>
      <c r="E82" s="60">
        <f t="shared" si="15"/>
        <v>116144.85</v>
      </c>
      <c r="F82" s="45">
        <f t="shared" si="0"/>
        <v>171.66708322845386</v>
      </c>
    </row>
    <row r="83" spans="1:6" ht="12.75" customHeight="1" x14ac:dyDescent="0.25">
      <c r="A83" s="63">
        <v>641</v>
      </c>
      <c r="B83" s="64" t="s">
        <v>169</v>
      </c>
      <c r="C83" s="247" t="s">
        <v>170</v>
      </c>
      <c r="D83" s="60">
        <f t="shared" ref="D83:E83" si="16">SUM(D84:D90)</f>
        <v>12.17</v>
      </c>
      <c r="E83" s="60">
        <f t="shared" si="16"/>
        <v>5.56</v>
      </c>
      <c r="F83" s="45">
        <f t="shared" si="0"/>
        <v>45.686113393590794</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12.17</v>
      </c>
      <c r="E87" s="194">
        <v>0</v>
      </c>
      <c r="F87" s="45">
        <f t="shared" si="0"/>
        <v>0</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5.56</v>
      </c>
      <c r="F90" s="45" t="str">
        <f t="shared" si="0"/>
        <v>-</v>
      </c>
    </row>
    <row r="91" spans="1:6" ht="12.75" customHeight="1" x14ac:dyDescent="0.25">
      <c r="A91" s="63">
        <v>642</v>
      </c>
      <c r="B91" s="64" t="s">
        <v>185</v>
      </c>
      <c r="C91" s="247" t="s">
        <v>186</v>
      </c>
      <c r="D91" s="60">
        <f t="shared" ref="D91:E91" si="17">SUM(D92:D97)</f>
        <v>67644.86</v>
      </c>
      <c r="E91" s="60">
        <f t="shared" si="17"/>
        <v>116139.29000000001</v>
      </c>
      <c r="F91" s="45">
        <f t="shared" si="0"/>
        <v>171.68974848939004</v>
      </c>
    </row>
    <row r="92" spans="1:6" ht="12.75" customHeight="1" x14ac:dyDescent="0.25">
      <c r="A92" s="63">
        <v>6421</v>
      </c>
      <c r="B92" s="64" t="s">
        <v>187</v>
      </c>
      <c r="C92" s="247" t="s">
        <v>188</v>
      </c>
      <c r="D92" s="194">
        <v>0</v>
      </c>
      <c r="E92" s="194">
        <v>3724.95</v>
      </c>
      <c r="F92" s="45" t="str">
        <f t="shared" si="0"/>
        <v>-</v>
      </c>
    </row>
    <row r="93" spans="1:6" ht="12.75" customHeight="1" x14ac:dyDescent="0.25">
      <c r="A93" s="63">
        <v>6422</v>
      </c>
      <c r="B93" s="64" t="s">
        <v>189</v>
      </c>
      <c r="C93" s="247" t="s">
        <v>190</v>
      </c>
      <c r="D93" s="194">
        <v>37279.21</v>
      </c>
      <c r="E93" s="194">
        <v>42917.52</v>
      </c>
      <c r="F93" s="45">
        <f t="shared" si="0"/>
        <v>115.12454260699194</v>
      </c>
    </row>
    <row r="94" spans="1:6" ht="12.75" customHeight="1" x14ac:dyDescent="0.25">
      <c r="A94" s="63">
        <v>6423</v>
      </c>
      <c r="B94" s="64" t="s">
        <v>191</v>
      </c>
      <c r="C94" s="247" t="s">
        <v>192</v>
      </c>
      <c r="D94" s="194">
        <v>30365.65</v>
      </c>
      <c r="E94" s="194">
        <v>61928</v>
      </c>
      <c r="F94" s="45">
        <f t="shared" si="0"/>
        <v>203.94096619041582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7568.82</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375279.30999999994</v>
      </c>
      <c r="E106" s="60">
        <f>E107+E112+E120+E124</f>
        <v>214860.70999999996</v>
      </c>
      <c r="F106" s="45">
        <f t="shared" si="0"/>
        <v>57.253545365983541</v>
      </c>
    </row>
    <row r="107" spans="1:6" ht="12.75" customHeight="1" x14ac:dyDescent="0.25">
      <c r="A107" s="63">
        <v>651</v>
      </c>
      <c r="B107" s="64" t="s">
        <v>217</v>
      </c>
      <c r="C107" s="247" t="s">
        <v>218</v>
      </c>
      <c r="D107" s="60">
        <f t="shared" ref="D107:E107" si="19">SUM(D108:D111)</f>
        <v>0</v>
      </c>
      <c r="E107" s="60">
        <f t="shared" si="19"/>
        <v>2.2200000000000002</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2.2200000000000002</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294800.56999999995</v>
      </c>
      <c r="E112" s="60">
        <f t="shared" si="20"/>
        <v>127536.29999999999</v>
      </c>
      <c r="F112" s="45">
        <f t="shared" si="0"/>
        <v>43.261890572328269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22.48</v>
      </c>
      <c r="E114" s="194">
        <v>0</v>
      </c>
      <c r="F114" s="45">
        <f t="shared" si="0"/>
        <v>0</v>
      </c>
    </row>
    <row r="115" spans="1:6" ht="12.75" customHeight="1" x14ac:dyDescent="0.25">
      <c r="A115" s="63">
        <v>6524</v>
      </c>
      <c r="B115" s="64" t="s">
        <v>233</v>
      </c>
      <c r="C115" s="247" t="s">
        <v>234</v>
      </c>
      <c r="D115" s="194">
        <v>294530.55</v>
      </c>
      <c r="E115" s="194">
        <v>125786.68</v>
      </c>
      <c r="F115" s="45">
        <f t="shared" si="0"/>
        <v>42.7075154003549</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247.54</v>
      </c>
      <c r="E117" s="194">
        <v>1749.62</v>
      </c>
      <c r="F117" s="45">
        <f t="shared" si="0"/>
        <v>706.80294093883811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80478.740000000005</v>
      </c>
      <c r="E120" s="60">
        <f t="shared" si="21"/>
        <v>87322.189999999988</v>
      </c>
      <c r="F120" s="45">
        <f t="shared" si="0"/>
        <v>108.5034258737152</v>
      </c>
    </row>
    <row r="121" spans="1:6" ht="12.75" customHeight="1" x14ac:dyDescent="0.25">
      <c r="A121" s="63">
        <v>6531</v>
      </c>
      <c r="B121" s="64" t="s">
        <v>245</v>
      </c>
      <c r="C121" s="247" t="s">
        <v>246</v>
      </c>
      <c r="D121" s="194">
        <v>1348.36</v>
      </c>
      <c r="E121" s="194">
        <v>3215.04</v>
      </c>
      <c r="F121" s="45">
        <f t="shared" si="0"/>
        <v>238.44077249399271</v>
      </c>
    </row>
    <row r="122" spans="1:6" ht="12.75" customHeight="1" x14ac:dyDescent="0.25">
      <c r="A122" s="63">
        <v>6532</v>
      </c>
      <c r="B122" s="64" t="s">
        <v>247</v>
      </c>
      <c r="C122" s="247" t="s">
        <v>248</v>
      </c>
      <c r="D122" s="194">
        <v>79130.38</v>
      </c>
      <c r="E122" s="194">
        <v>84107.15</v>
      </c>
      <c r="F122" s="45">
        <f t="shared" si="0"/>
        <v>106.28932907942561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3260.41</v>
      </c>
      <c r="E125" s="60">
        <f t="shared" si="22"/>
        <v>3418.98</v>
      </c>
      <c r="F125" s="45">
        <f t="shared" si="0"/>
        <v>104.86349876242559</v>
      </c>
    </row>
    <row r="126" spans="1:6" ht="12.75" customHeight="1" x14ac:dyDescent="0.25">
      <c r="A126" s="63">
        <v>661</v>
      </c>
      <c r="B126" s="65" t="s">
        <v>255</v>
      </c>
      <c r="C126" s="247" t="s">
        <v>256</v>
      </c>
      <c r="D126" s="60">
        <f t="shared" ref="D126:E126" si="23">SUM(D127:D128)</f>
        <v>3260.41</v>
      </c>
      <c r="E126" s="60">
        <f t="shared" si="23"/>
        <v>3418.98</v>
      </c>
      <c r="F126" s="45">
        <f t="shared" si="0"/>
        <v>104.86349876242559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3260.41</v>
      </c>
      <c r="E128" s="194">
        <v>3418.98</v>
      </c>
      <c r="F128" s="45">
        <f t="shared" si="0"/>
        <v>104.86349876242559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4491.8500000000004</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4491.8500000000004</v>
      </c>
      <c r="F151" s="45" t="str">
        <f t="shared" si="26"/>
        <v>-</v>
      </c>
    </row>
    <row r="152" spans="1:6" ht="12.75" customHeight="1" x14ac:dyDescent="0.25">
      <c r="A152" s="63">
        <v>3</v>
      </c>
      <c r="B152" s="64" t="s">
        <v>307</v>
      </c>
      <c r="C152" s="247" t="s">
        <v>13</v>
      </c>
      <c r="D152" s="60">
        <f>D153+D164+D202+D221+D230+D262+D273</f>
        <v>1643291.8700000003</v>
      </c>
      <c r="E152" s="60">
        <f>E153+E164+E202+E221+E230+E262+E273</f>
        <v>2415625.7699999996</v>
      </c>
      <c r="F152" s="45">
        <f t="shared" si="26"/>
        <v>146.99919193295827</v>
      </c>
    </row>
    <row r="153" spans="1:6" ht="12.75" customHeight="1" x14ac:dyDescent="0.25">
      <c r="A153" s="63">
        <v>31</v>
      </c>
      <c r="B153" s="64" t="s">
        <v>308</v>
      </c>
      <c r="C153" s="247" t="s">
        <v>309</v>
      </c>
      <c r="D153" s="60">
        <f t="shared" ref="D153:E153" si="30">D154+D159+D160</f>
        <v>489146.83</v>
      </c>
      <c r="E153" s="60">
        <f t="shared" si="30"/>
        <v>669768.29999999993</v>
      </c>
      <c r="F153" s="45">
        <f t="shared" si="26"/>
        <v>136.92581836828012</v>
      </c>
    </row>
    <row r="154" spans="1:6" ht="12.75" customHeight="1" x14ac:dyDescent="0.25">
      <c r="A154" s="63">
        <v>311</v>
      </c>
      <c r="B154" s="64" t="s">
        <v>310</v>
      </c>
      <c r="C154" s="247" t="s">
        <v>311</v>
      </c>
      <c r="D154" s="60">
        <f t="shared" ref="D154:E154" si="31">SUM(D155:D158)</f>
        <v>413814.95</v>
      </c>
      <c r="E154" s="60">
        <f t="shared" si="31"/>
        <v>559804.56999999995</v>
      </c>
      <c r="F154" s="45">
        <f t="shared" si="26"/>
        <v>135.27896225112212</v>
      </c>
    </row>
    <row r="155" spans="1:6" ht="12.75" customHeight="1" x14ac:dyDescent="0.25">
      <c r="A155" s="63">
        <v>3111</v>
      </c>
      <c r="B155" s="64" t="s">
        <v>312</v>
      </c>
      <c r="C155" s="247" t="s">
        <v>313</v>
      </c>
      <c r="D155" s="194">
        <v>413814.95</v>
      </c>
      <c r="E155" s="194">
        <v>559804.56999999995</v>
      </c>
      <c r="F155" s="45">
        <f t="shared" si="26"/>
        <v>135.27896225112212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13315.13</v>
      </c>
      <c r="E159" s="194">
        <v>20037.39</v>
      </c>
      <c r="F159" s="45">
        <f t="shared" si="26"/>
        <v>150.48587584199328</v>
      </c>
    </row>
    <row r="160" spans="1:6" ht="12.75" customHeight="1" x14ac:dyDescent="0.25">
      <c r="A160" s="63">
        <v>313</v>
      </c>
      <c r="B160" s="65" t="s">
        <v>322</v>
      </c>
      <c r="C160" s="247" t="s">
        <v>323</v>
      </c>
      <c r="D160" s="60">
        <f t="shared" ref="D160:E160" si="32">SUM(D161:D163)</f>
        <v>62016.75</v>
      </c>
      <c r="E160" s="60">
        <f t="shared" si="32"/>
        <v>89926.34</v>
      </c>
      <c r="F160" s="45">
        <f t="shared" si="26"/>
        <v>145.00330958974791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62016.75</v>
      </c>
      <c r="E162" s="194">
        <v>89926.34</v>
      </c>
      <c r="F162" s="45">
        <f t="shared" si="26"/>
        <v>145.00330958974791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609212.78</v>
      </c>
      <c r="E164" s="60">
        <f>E165+E170+E178+E188+E189+E194</f>
        <v>821726.73</v>
      </c>
      <c r="F164" s="45">
        <f t="shared" si="26"/>
        <v>134.8833703061843</v>
      </c>
    </row>
    <row r="165" spans="1:6" ht="12.75" customHeight="1" x14ac:dyDescent="0.25">
      <c r="A165" s="63">
        <v>321</v>
      </c>
      <c r="B165" s="64" t="s">
        <v>332</v>
      </c>
      <c r="C165" s="247" t="s">
        <v>333</v>
      </c>
      <c r="D165" s="60">
        <f t="shared" ref="D165:E165" si="33">SUM(D166:D169)</f>
        <v>16566.940000000002</v>
      </c>
      <c r="E165" s="60">
        <f t="shared" si="33"/>
        <v>41205.9</v>
      </c>
      <c r="F165" s="45">
        <f t="shared" si="26"/>
        <v>248.72366290938456</v>
      </c>
    </row>
    <row r="166" spans="1:6" ht="12.75" customHeight="1" x14ac:dyDescent="0.25">
      <c r="A166" s="63">
        <v>3211</v>
      </c>
      <c r="B166" s="64" t="s">
        <v>334</v>
      </c>
      <c r="C166" s="247" t="s">
        <v>335</v>
      </c>
      <c r="D166" s="194">
        <v>1550.6</v>
      </c>
      <c r="E166" s="194">
        <v>2353.16</v>
      </c>
      <c r="F166" s="45">
        <f t="shared" si="26"/>
        <v>151.75802915000645</v>
      </c>
    </row>
    <row r="167" spans="1:6" ht="12.75" customHeight="1" x14ac:dyDescent="0.25">
      <c r="A167" s="63">
        <v>3212</v>
      </c>
      <c r="B167" s="64" t="s">
        <v>336</v>
      </c>
      <c r="C167" s="247" t="s">
        <v>337</v>
      </c>
      <c r="D167" s="194">
        <v>4916.34</v>
      </c>
      <c r="E167" s="194">
        <v>5668.99</v>
      </c>
      <c r="F167" s="45">
        <f t="shared" si="26"/>
        <v>115.3091527437077</v>
      </c>
    </row>
    <row r="168" spans="1:6" ht="12.75" customHeight="1" x14ac:dyDescent="0.25">
      <c r="A168" s="63">
        <v>3213</v>
      </c>
      <c r="B168" s="64" t="s">
        <v>338</v>
      </c>
      <c r="C168" s="247" t="s">
        <v>339</v>
      </c>
      <c r="D168" s="194">
        <v>0</v>
      </c>
      <c r="E168" s="194">
        <v>363.75</v>
      </c>
      <c r="F168" s="45" t="str">
        <f t="shared" si="26"/>
        <v>-</v>
      </c>
    </row>
    <row r="169" spans="1:6" ht="12.75" customHeight="1" x14ac:dyDescent="0.25">
      <c r="A169" s="63">
        <v>3214</v>
      </c>
      <c r="B169" s="64" t="s">
        <v>340</v>
      </c>
      <c r="C169" s="247" t="s">
        <v>341</v>
      </c>
      <c r="D169" s="194">
        <v>10100</v>
      </c>
      <c r="E169" s="194">
        <v>32820</v>
      </c>
      <c r="F169" s="45">
        <f t="shared" si="26"/>
        <v>324.95049504950498</v>
      </c>
    </row>
    <row r="170" spans="1:6" ht="12.75" customHeight="1" x14ac:dyDescent="0.25">
      <c r="A170" s="63">
        <v>322</v>
      </c>
      <c r="B170" s="64" t="s">
        <v>342</v>
      </c>
      <c r="C170" s="247" t="s">
        <v>343</v>
      </c>
      <c r="D170" s="60">
        <f t="shared" ref="D170:E170" si="34">SUM(D171:D177)</f>
        <v>88853.429999999978</v>
      </c>
      <c r="E170" s="60">
        <f t="shared" si="34"/>
        <v>89929.29</v>
      </c>
      <c r="F170" s="45">
        <f t="shared" si="26"/>
        <v>101.21082551343264</v>
      </c>
    </row>
    <row r="171" spans="1:6" ht="12.75" customHeight="1" x14ac:dyDescent="0.25">
      <c r="A171" s="63">
        <v>3221</v>
      </c>
      <c r="B171" s="64" t="s">
        <v>344</v>
      </c>
      <c r="C171" s="247" t="s">
        <v>345</v>
      </c>
      <c r="D171" s="194">
        <v>14468.12</v>
      </c>
      <c r="E171" s="194">
        <v>18617.09</v>
      </c>
      <c r="F171" s="45">
        <f t="shared" si="26"/>
        <v>128.67663525046794</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68038.87</v>
      </c>
      <c r="E173" s="194">
        <v>61693.31</v>
      </c>
      <c r="F173" s="45">
        <f t="shared" si="26"/>
        <v>90.673625238044082</v>
      </c>
    </row>
    <row r="174" spans="1:6" ht="12.75" customHeight="1" x14ac:dyDescent="0.25">
      <c r="A174" s="63">
        <v>3224</v>
      </c>
      <c r="B174" s="65" t="s">
        <v>350</v>
      </c>
      <c r="C174" s="247" t="s">
        <v>351</v>
      </c>
      <c r="D174" s="194">
        <v>3215.48</v>
      </c>
      <c r="E174" s="194">
        <v>5180.72</v>
      </c>
      <c r="F174" s="45">
        <f t="shared" si="26"/>
        <v>161.1180912336572</v>
      </c>
    </row>
    <row r="175" spans="1:6" ht="12.75" customHeight="1" x14ac:dyDescent="0.25">
      <c r="A175" s="63">
        <v>3225</v>
      </c>
      <c r="B175" s="65" t="s">
        <v>352</v>
      </c>
      <c r="C175" s="247" t="s">
        <v>353</v>
      </c>
      <c r="D175" s="194">
        <v>1984.03</v>
      </c>
      <c r="E175" s="194">
        <v>4415.2700000000004</v>
      </c>
      <c r="F175" s="45">
        <f t="shared" si="26"/>
        <v>222.54048577894488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1146.93</v>
      </c>
      <c r="E177" s="194">
        <v>22.9</v>
      </c>
      <c r="F177" s="45">
        <f t="shared" si="26"/>
        <v>1.9966344938226392</v>
      </c>
    </row>
    <row r="178" spans="1:6" ht="12.75" customHeight="1" x14ac:dyDescent="0.25">
      <c r="A178" s="63">
        <v>323</v>
      </c>
      <c r="B178" s="65" t="s">
        <v>358</v>
      </c>
      <c r="C178" s="247" t="s">
        <v>359</v>
      </c>
      <c r="D178" s="60">
        <f t="shared" ref="D178:E178" si="35">SUM(D179:D187)</f>
        <v>391618.31</v>
      </c>
      <c r="E178" s="60">
        <f t="shared" si="35"/>
        <v>521533.21</v>
      </c>
      <c r="F178" s="45">
        <f t="shared" si="26"/>
        <v>133.17385747362019</v>
      </c>
    </row>
    <row r="179" spans="1:6" ht="12.75" customHeight="1" x14ac:dyDescent="0.25">
      <c r="A179" s="63">
        <v>3231</v>
      </c>
      <c r="B179" s="65" t="s">
        <v>360</v>
      </c>
      <c r="C179" s="247" t="s">
        <v>361</v>
      </c>
      <c r="D179" s="194">
        <v>9058.48</v>
      </c>
      <c r="E179" s="194">
        <v>15303.43</v>
      </c>
      <c r="F179" s="45">
        <f t="shared" si="26"/>
        <v>168.94037410249845</v>
      </c>
    </row>
    <row r="180" spans="1:6" ht="12.75" customHeight="1" x14ac:dyDescent="0.25">
      <c r="A180" s="63">
        <v>3232</v>
      </c>
      <c r="B180" s="65" t="s">
        <v>362</v>
      </c>
      <c r="C180" s="247" t="s">
        <v>363</v>
      </c>
      <c r="D180" s="194">
        <v>57543.31</v>
      </c>
      <c r="E180" s="194">
        <v>101661.1</v>
      </c>
      <c r="F180" s="45">
        <f t="shared" si="26"/>
        <v>176.66884299843025</v>
      </c>
    </row>
    <row r="181" spans="1:6" ht="12.75" customHeight="1" x14ac:dyDescent="0.25">
      <c r="A181" s="63">
        <v>3233</v>
      </c>
      <c r="B181" s="65" t="s">
        <v>364</v>
      </c>
      <c r="C181" s="247" t="s">
        <v>365</v>
      </c>
      <c r="D181" s="194">
        <v>18755.47</v>
      </c>
      <c r="E181" s="194">
        <v>15694.86</v>
      </c>
      <c r="F181" s="45">
        <f t="shared" si="26"/>
        <v>83.681507314932659</v>
      </c>
    </row>
    <row r="182" spans="1:6" ht="12.75" customHeight="1" x14ac:dyDescent="0.25">
      <c r="A182" s="63">
        <v>3234</v>
      </c>
      <c r="B182" s="65" t="s">
        <v>366</v>
      </c>
      <c r="C182" s="247" t="s">
        <v>367</v>
      </c>
      <c r="D182" s="194">
        <v>222978.21</v>
      </c>
      <c r="E182" s="194">
        <v>267003.13</v>
      </c>
      <c r="F182" s="45">
        <f t="shared" si="26"/>
        <v>119.74404584196816</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1111.5</v>
      </c>
      <c r="E184" s="194">
        <v>885</v>
      </c>
      <c r="F184" s="45">
        <f t="shared" si="26"/>
        <v>79.6221322537112</v>
      </c>
    </row>
    <row r="185" spans="1:6" ht="12.75" customHeight="1" x14ac:dyDescent="0.25">
      <c r="A185" s="63">
        <v>3237</v>
      </c>
      <c r="B185" s="64" t="s">
        <v>372</v>
      </c>
      <c r="C185" s="247" t="s">
        <v>373</v>
      </c>
      <c r="D185" s="194">
        <v>66228.62</v>
      </c>
      <c r="E185" s="194">
        <v>97901.84</v>
      </c>
      <c r="F185" s="45">
        <f t="shared" si="26"/>
        <v>147.82406760098581</v>
      </c>
    </row>
    <row r="186" spans="1:6" ht="12.75" customHeight="1" x14ac:dyDescent="0.25">
      <c r="A186" s="63">
        <v>3238</v>
      </c>
      <c r="B186" s="64" t="s">
        <v>374</v>
      </c>
      <c r="C186" s="247" t="s">
        <v>375</v>
      </c>
      <c r="D186" s="194">
        <v>11120.45</v>
      </c>
      <c r="E186" s="194">
        <v>16872.27</v>
      </c>
      <c r="F186" s="45">
        <f t="shared" si="26"/>
        <v>151.72290689675327</v>
      </c>
    </row>
    <row r="187" spans="1:6" ht="12.75" customHeight="1" x14ac:dyDescent="0.25">
      <c r="A187" s="63">
        <v>3239</v>
      </c>
      <c r="B187" s="64" t="s">
        <v>376</v>
      </c>
      <c r="C187" s="247" t="s">
        <v>377</v>
      </c>
      <c r="D187" s="194">
        <v>4822.2700000000004</v>
      </c>
      <c r="E187" s="194">
        <v>6211.58</v>
      </c>
      <c r="F187" s="45">
        <f t="shared" si="26"/>
        <v>128.81029058928678</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112174.1</v>
      </c>
      <c r="E194" s="60">
        <f t="shared" si="36"/>
        <v>169058.33</v>
      </c>
      <c r="F194" s="45">
        <f t="shared" si="26"/>
        <v>150.71066315664666</v>
      </c>
    </row>
    <row r="195" spans="1:6" ht="12.75" customHeight="1" x14ac:dyDescent="0.25">
      <c r="A195" s="63">
        <v>3291</v>
      </c>
      <c r="B195" s="183" t="s">
        <v>392</v>
      </c>
      <c r="C195" s="247" t="s">
        <v>393</v>
      </c>
      <c r="D195" s="194">
        <v>12474.21</v>
      </c>
      <c r="E195" s="194">
        <v>44052.08</v>
      </c>
      <c r="F195" s="45">
        <f t="shared" si="26"/>
        <v>353.14524927831104</v>
      </c>
    </row>
    <row r="196" spans="1:6" ht="12.75" customHeight="1" x14ac:dyDescent="0.25">
      <c r="A196" s="63">
        <v>3292</v>
      </c>
      <c r="B196" s="64" t="s">
        <v>394</v>
      </c>
      <c r="C196" s="247" t="s">
        <v>395</v>
      </c>
      <c r="D196" s="194">
        <v>8236.5499999999993</v>
      </c>
      <c r="E196" s="194">
        <v>10152.81</v>
      </c>
      <c r="F196" s="45">
        <f t="shared" si="26"/>
        <v>123.26532346674274</v>
      </c>
    </row>
    <row r="197" spans="1:6" ht="12.75" customHeight="1" x14ac:dyDescent="0.25">
      <c r="A197" s="63">
        <v>3293</v>
      </c>
      <c r="B197" s="64" t="s">
        <v>396</v>
      </c>
      <c r="C197" s="247" t="s">
        <v>397</v>
      </c>
      <c r="D197" s="194">
        <v>12038.9</v>
      </c>
      <c r="E197" s="194">
        <v>20903.3</v>
      </c>
      <c r="F197" s="45">
        <f t="shared" si="26"/>
        <v>173.63131183081509</v>
      </c>
    </row>
    <row r="198" spans="1:6" ht="12.75" customHeight="1" x14ac:dyDescent="0.25">
      <c r="A198" s="63">
        <v>3294</v>
      </c>
      <c r="B198" s="64" t="s">
        <v>398</v>
      </c>
      <c r="C198" s="247" t="s">
        <v>399</v>
      </c>
      <c r="D198" s="194">
        <v>2050</v>
      </c>
      <c r="E198" s="194">
        <v>50</v>
      </c>
      <c r="F198" s="45">
        <f t="shared" si="26"/>
        <v>2.4390243902439024</v>
      </c>
    </row>
    <row r="199" spans="1:6" ht="12.75" customHeight="1" x14ac:dyDescent="0.25">
      <c r="A199" s="63">
        <v>3295</v>
      </c>
      <c r="B199" s="64" t="s">
        <v>400</v>
      </c>
      <c r="C199" s="247" t="s">
        <v>401</v>
      </c>
      <c r="D199" s="194">
        <v>17315.400000000001</v>
      </c>
      <c r="E199" s="194">
        <v>21803.96</v>
      </c>
      <c r="F199" s="45">
        <f t="shared" si="26"/>
        <v>125.9223581320674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60059.040000000001</v>
      </c>
      <c r="E201" s="194">
        <v>72096.179999999993</v>
      </c>
      <c r="F201" s="45">
        <f t="shared" si="26"/>
        <v>120.04217849635957</v>
      </c>
    </row>
    <row r="202" spans="1:6" ht="12.75" customHeight="1" x14ac:dyDescent="0.25">
      <c r="A202" s="63">
        <v>34</v>
      </c>
      <c r="B202" s="183" t="s">
        <v>406</v>
      </c>
      <c r="C202" s="247" t="s">
        <v>407</v>
      </c>
      <c r="D202" s="60">
        <f t="shared" ref="D202:E202" si="37">D203+D208+D216</f>
        <v>12083.87</v>
      </c>
      <c r="E202" s="60">
        <f t="shared" si="37"/>
        <v>10610.88</v>
      </c>
      <c r="F202" s="45">
        <f t="shared" si="26"/>
        <v>87.810279322766618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12083.87</v>
      </c>
      <c r="E216" s="60">
        <f t="shared" si="40"/>
        <v>10610.88</v>
      </c>
      <c r="F216" s="45">
        <f t="shared" si="26"/>
        <v>87.810279322766618</v>
      </c>
    </row>
    <row r="217" spans="1:6" ht="12.75" customHeight="1" x14ac:dyDescent="0.25">
      <c r="A217" s="63">
        <v>3431</v>
      </c>
      <c r="B217" s="182" t="s">
        <v>436</v>
      </c>
      <c r="C217" s="247" t="s">
        <v>437</v>
      </c>
      <c r="D217" s="194">
        <v>12083.87</v>
      </c>
      <c r="E217" s="194">
        <v>10511.99</v>
      </c>
      <c r="F217" s="45">
        <f t="shared" si="26"/>
        <v>86.991915669400612</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98.89</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18396</v>
      </c>
      <c r="E221" s="60">
        <f t="shared" si="41"/>
        <v>15891</v>
      </c>
      <c r="F221" s="45">
        <f t="shared" si="26"/>
        <v>86.382909328114806</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18396</v>
      </c>
      <c r="E225" s="60">
        <f t="shared" si="43"/>
        <v>15891</v>
      </c>
      <c r="F225" s="45">
        <f t="shared" si="26"/>
        <v>86.382909328114806</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18396</v>
      </c>
      <c r="E228" s="194">
        <v>15891</v>
      </c>
      <c r="F228" s="45">
        <f t="shared" si="26"/>
        <v>86.382909328114806</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56465.569999999992</v>
      </c>
      <c r="E230" s="60">
        <f>E231+E234+E237+E242+E246+E250+E254+E257</f>
        <v>123526.85</v>
      </c>
      <c r="F230" s="45">
        <f t="shared" ref="F230:F245" si="44">IF(D230&lt;&gt;0,IF(E230/D230&gt;=100,"&gt;&gt;100",E230/D230*100),"-")</f>
        <v>218.76490399370806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4714.99</v>
      </c>
      <c r="E237" s="60">
        <f t="shared" si="47"/>
        <v>7135.47</v>
      </c>
      <c r="F237" s="45">
        <f t="shared" si="44"/>
        <v>151.33584588726595</v>
      </c>
    </row>
    <row r="238" spans="1:6" ht="12" x14ac:dyDescent="0.25">
      <c r="A238" s="63">
        <v>3631</v>
      </c>
      <c r="B238" s="65" t="s">
        <v>478</v>
      </c>
      <c r="C238" s="247" t="s">
        <v>479</v>
      </c>
      <c r="D238" s="194">
        <v>4714.99</v>
      </c>
      <c r="E238" s="194">
        <v>7135.47</v>
      </c>
      <c r="F238" s="45">
        <f t="shared" si="44"/>
        <v>151.33584588726595</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24356.03</v>
      </c>
      <c r="E246" s="60">
        <f t="shared" si="48"/>
        <v>84410.16</v>
      </c>
      <c r="F246" s="45">
        <f t="shared" ref="F246:F249" si="49">IF(D246&lt;&gt;0,IF(E246/D246&gt;=100,"&gt;&gt;100",E246/D246*100),"-")</f>
        <v>346.56781092813571</v>
      </c>
    </row>
    <row r="247" spans="1:6" ht="12.75" customHeight="1" x14ac:dyDescent="0.25">
      <c r="A247" s="63" t="s">
        <v>493</v>
      </c>
      <c r="B247" s="64" t="s">
        <v>494</v>
      </c>
      <c r="C247" s="247" t="s">
        <v>493</v>
      </c>
      <c r="D247" s="194">
        <v>24356.03</v>
      </c>
      <c r="E247" s="194">
        <v>82462.559999999998</v>
      </c>
      <c r="F247" s="45">
        <f t="shared" si="49"/>
        <v>338.57143385026217</v>
      </c>
    </row>
    <row r="248" spans="1:6" ht="12.75" customHeight="1" x14ac:dyDescent="0.25">
      <c r="A248" s="63" t="s">
        <v>495</v>
      </c>
      <c r="B248" s="64" t="s">
        <v>496</v>
      </c>
      <c r="C248" s="247" t="s">
        <v>495</v>
      </c>
      <c r="D248" s="194">
        <v>0</v>
      </c>
      <c r="E248" s="194">
        <v>1947.6</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27394.55</v>
      </c>
      <c r="E250" s="60">
        <f t="shared" si="50"/>
        <v>31981.22</v>
      </c>
      <c r="F250" s="45">
        <f t="shared" ref="F250:F253" si="51">IF(D250&lt;&gt;0,IF(E250/D250&gt;=100,"&gt;&gt;100",E250/D250*100),"-")</f>
        <v>116.7430018014532</v>
      </c>
    </row>
    <row r="251" spans="1:6" ht="22.8" x14ac:dyDescent="0.25">
      <c r="A251" s="63">
        <v>3672</v>
      </c>
      <c r="B251" s="64" t="s">
        <v>501</v>
      </c>
      <c r="C251" s="247" t="s">
        <v>502</v>
      </c>
      <c r="D251" s="194">
        <v>27108.35</v>
      </c>
      <c r="E251" s="194">
        <v>31316.22</v>
      </c>
      <c r="F251" s="45">
        <f t="shared" si="51"/>
        <v>115.52241283589744</v>
      </c>
    </row>
    <row r="252" spans="1:6" ht="22.8" x14ac:dyDescent="0.25">
      <c r="A252" s="63">
        <v>3673</v>
      </c>
      <c r="B252" s="64" t="s">
        <v>503</v>
      </c>
      <c r="C252" s="247" t="s">
        <v>504</v>
      </c>
      <c r="D252" s="194">
        <v>286.2</v>
      </c>
      <c r="E252" s="194">
        <v>665</v>
      </c>
      <c r="F252" s="45">
        <f t="shared" si="51"/>
        <v>232.35499650593988</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137154.87</v>
      </c>
      <c r="E262" s="60">
        <f t="shared" si="55"/>
        <v>129995.97</v>
      </c>
      <c r="F262" s="45">
        <f t="shared" ref="F262:F268" si="56">IF(D262&lt;&gt;0,IF(E262/D262&gt;=100,"&gt;&gt;100",E262/D262*100),"-")</f>
        <v>94.780425952064263</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137154.87</v>
      </c>
      <c r="E269" s="60">
        <f t="shared" si="58"/>
        <v>129995.97</v>
      </c>
      <c r="F269" s="45">
        <f t="shared" ref="F269:F272" si="59">IF(D269&lt;&gt;0,IF(E269/D269&gt;=100,"&gt;&gt;100",E269/D269*100),"-")</f>
        <v>94.780425952064263</v>
      </c>
    </row>
    <row r="270" spans="1:6" ht="12.75" customHeight="1" x14ac:dyDescent="0.25">
      <c r="A270" s="63">
        <v>3721</v>
      </c>
      <c r="B270" s="65" t="s">
        <v>533</v>
      </c>
      <c r="C270" s="247" t="s">
        <v>534</v>
      </c>
      <c r="D270" s="194">
        <v>80691.100000000006</v>
      </c>
      <c r="E270" s="194">
        <v>74525.08</v>
      </c>
      <c r="F270" s="45">
        <f t="shared" si="59"/>
        <v>92.358488110832539</v>
      </c>
    </row>
    <row r="271" spans="1:6" ht="12.75" customHeight="1" x14ac:dyDescent="0.25">
      <c r="A271" s="63">
        <v>3722</v>
      </c>
      <c r="B271" s="65" t="s">
        <v>535</v>
      </c>
      <c r="C271" s="247" t="s">
        <v>536</v>
      </c>
      <c r="D271" s="194">
        <v>56463.77</v>
      </c>
      <c r="E271" s="194">
        <v>55470.89</v>
      </c>
      <c r="F271" s="45">
        <f t="shared" si="59"/>
        <v>98.241562687011523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320831.94999999995</v>
      </c>
      <c r="E273" s="60">
        <f t="shared" si="60"/>
        <v>644106.04</v>
      </c>
      <c r="F273" s="45">
        <f t="shared" ref="F273:F277" si="61">IF(D273&lt;&gt;0,IF(E273/D273&gt;=100,"&gt;&gt;100",E273/D273*100),"-")</f>
        <v>200.76118977551957</v>
      </c>
    </row>
    <row r="274" spans="1:6" ht="12.75" customHeight="1" x14ac:dyDescent="0.25">
      <c r="A274" s="63">
        <v>381</v>
      </c>
      <c r="B274" s="64" t="s">
        <v>541</v>
      </c>
      <c r="C274" s="247" t="s">
        <v>542</v>
      </c>
      <c r="D274" s="60">
        <f t="shared" ref="D274:E274" si="62">SUM(D275:D277)</f>
        <v>139425.18</v>
      </c>
      <c r="E274" s="60">
        <f t="shared" si="62"/>
        <v>160655.99</v>
      </c>
      <c r="F274" s="45">
        <f t="shared" si="61"/>
        <v>115.2273857562888</v>
      </c>
    </row>
    <row r="275" spans="1:6" ht="12.75" customHeight="1" x14ac:dyDescent="0.25">
      <c r="A275" s="63">
        <v>3811</v>
      </c>
      <c r="B275" s="64" t="s">
        <v>543</v>
      </c>
      <c r="C275" s="247" t="s">
        <v>544</v>
      </c>
      <c r="D275" s="194">
        <v>139425.18</v>
      </c>
      <c r="E275" s="194">
        <v>160655.99</v>
      </c>
      <c r="F275" s="45">
        <f t="shared" si="61"/>
        <v>115.2273857562888</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2500</v>
      </c>
      <c r="E278" s="60">
        <f t="shared" si="63"/>
        <v>13500</v>
      </c>
      <c r="F278" s="45">
        <f t="shared" ref="F278:F282" si="64">IF(D278&lt;&gt;0,IF(E278/D278&gt;=100,"&gt;&gt;100",E278/D278*100),"-")</f>
        <v>540</v>
      </c>
    </row>
    <row r="279" spans="1:6" ht="12.75" customHeight="1" x14ac:dyDescent="0.25">
      <c r="A279" s="63">
        <v>3821</v>
      </c>
      <c r="B279" s="64" t="s">
        <v>551</v>
      </c>
      <c r="C279" s="247" t="s">
        <v>552</v>
      </c>
      <c r="D279" s="194">
        <v>2500</v>
      </c>
      <c r="E279" s="194">
        <v>13500</v>
      </c>
      <c r="F279" s="45">
        <f t="shared" si="64"/>
        <v>540</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178906.77</v>
      </c>
      <c r="E289" s="60">
        <f t="shared" si="67"/>
        <v>469950.05</v>
      </c>
      <c r="F289" s="45">
        <f t="shared" si="66"/>
        <v>262.67874044118065</v>
      </c>
    </row>
    <row r="290" spans="1:6" ht="22.8" x14ac:dyDescent="0.25">
      <c r="A290" s="63">
        <v>3861</v>
      </c>
      <c r="B290" s="64" t="s">
        <v>572</v>
      </c>
      <c r="C290" s="247" t="s">
        <v>573</v>
      </c>
      <c r="D290" s="194">
        <v>178906.77</v>
      </c>
      <c r="E290" s="194">
        <v>469950.05</v>
      </c>
      <c r="F290" s="45">
        <f t="shared" si="66"/>
        <v>262.67874044118065</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1643291.8700000003</v>
      </c>
      <c r="E299" s="60">
        <f>E152-E297+E298</f>
        <v>2415625.7699999996</v>
      </c>
      <c r="F299" s="45">
        <f t="shared" si="68"/>
        <v>146.99919193295827</v>
      </c>
    </row>
    <row r="300" spans="1:6" ht="12.75" customHeight="1" x14ac:dyDescent="0.25">
      <c r="A300" s="63" t="s">
        <v>582</v>
      </c>
      <c r="B300" s="64" t="s">
        <v>593</v>
      </c>
      <c r="C300" s="247" t="s">
        <v>594</v>
      </c>
      <c r="D300" s="60">
        <f>IF(D6&gt;=D299,D6-D299,0)</f>
        <v>881502.74</v>
      </c>
      <c r="E300" s="60">
        <f>IF(E6&gt;=E299,E6-E299,0)</f>
        <v>204024.25000000047</v>
      </c>
      <c r="F300" s="45">
        <f t="shared" si="68"/>
        <v>23.14505000857972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7594925.9699999997</v>
      </c>
      <c r="E302" s="194">
        <v>7976019.5</v>
      </c>
      <c r="F302" s="45">
        <f t="shared" si="68"/>
        <v>105.01773857316479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235486.61</v>
      </c>
      <c r="E304" s="194">
        <v>293526.79000000004</v>
      </c>
      <c r="F304" s="45">
        <f t="shared" si="68"/>
        <v>124.64691304528952</v>
      </c>
    </row>
    <row r="305" spans="1:6" ht="12" x14ac:dyDescent="0.25">
      <c r="A305" s="63">
        <v>9661</v>
      </c>
      <c r="B305" s="220" t="s">
        <v>603</v>
      </c>
      <c r="C305" s="247" t="s">
        <v>604</v>
      </c>
      <c r="D305" s="194">
        <v>0</v>
      </c>
      <c r="E305" s="194">
        <v>67.269999999999527</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175280.94</v>
      </c>
      <c r="E308" s="60">
        <f t="shared" si="71"/>
        <v>151024.38</v>
      </c>
      <c r="F308" s="45">
        <f t="shared" ref="F308:F428" si="72">IF(D308&lt;&gt;0,IF(E308/D308&gt;=100,"&gt;&gt;100",E308/D308*100),"-")</f>
        <v>86.161324785227649</v>
      </c>
    </row>
    <row r="309" spans="1:6" ht="12.75" customHeight="1" x14ac:dyDescent="0.25">
      <c r="A309" s="63">
        <v>71</v>
      </c>
      <c r="B309" s="64" t="s">
        <v>610</v>
      </c>
      <c r="C309" s="247" t="s">
        <v>611</v>
      </c>
      <c r="D309" s="60">
        <f t="shared" ref="D309:E309" si="73">D310+D314</f>
        <v>170560.98</v>
      </c>
      <c r="E309" s="60">
        <f t="shared" si="73"/>
        <v>62266.62</v>
      </c>
      <c r="F309" s="45">
        <f t="shared" si="72"/>
        <v>36.506954873265855</v>
      </c>
    </row>
    <row r="310" spans="1:6" ht="12" x14ac:dyDescent="0.25">
      <c r="A310" s="63">
        <v>711</v>
      </c>
      <c r="B310" s="64" t="s">
        <v>612</v>
      </c>
      <c r="C310" s="247" t="s">
        <v>613</v>
      </c>
      <c r="D310" s="60">
        <f t="shared" ref="D310:E310" si="74">SUM(D311:D313)</f>
        <v>170560.98</v>
      </c>
      <c r="E310" s="60">
        <f t="shared" si="74"/>
        <v>62266.62</v>
      </c>
      <c r="F310" s="45">
        <f t="shared" si="72"/>
        <v>36.506954873265855</v>
      </c>
    </row>
    <row r="311" spans="1:6" ht="12.75" customHeight="1" x14ac:dyDescent="0.25">
      <c r="A311" s="63">
        <v>7111</v>
      </c>
      <c r="B311" s="64" t="s">
        <v>614</v>
      </c>
      <c r="C311" s="247" t="s">
        <v>615</v>
      </c>
      <c r="D311" s="194">
        <v>170560.98</v>
      </c>
      <c r="E311" s="194">
        <v>62266.62</v>
      </c>
      <c r="F311" s="45">
        <f t="shared" si="72"/>
        <v>36.506954873265855</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4719.96</v>
      </c>
      <c r="E321" s="60">
        <f t="shared" si="76"/>
        <v>88757.759999999995</v>
      </c>
      <c r="F321" s="45">
        <f t="shared" si="72"/>
        <v>1880.4769531945183</v>
      </c>
    </row>
    <row r="322" spans="1:6" ht="12.75" customHeight="1" x14ac:dyDescent="0.25">
      <c r="A322" s="63">
        <v>721</v>
      </c>
      <c r="B322" s="64" t="s">
        <v>636</v>
      </c>
      <c r="C322" s="247" t="s">
        <v>637</v>
      </c>
      <c r="D322" s="60">
        <f t="shared" ref="D322:E322" si="77">SUM(D323:D326)</f>
        <v>4719.96</v>
      </c>
      <c r="E322" s="60">
        <f t="shared" si="77"/>
        <v>88757.759999999995</v>
      </c>
      <c r="F322" s="45">
        <f t="shared" si="72"/>
        <v>1880.4769531945183</v>
      </c>
    </row>
    <row r="323" spans="1:6" ht="12.75" customHeight="1" x14ac:dyDescent="0.25">
      <c r="A323" s="63">
        <v>7211</v>
      </c>
      <c r="B323" s="64" t="s">
        <v>638</v>
      </c>
      <c r="C323" s="247" t="s">
        <v>639</v>
      </c>
      <c r="D323" s="194">
        <v>4719.96</v>
      </c>
      <c r="E323" s="194">
        <v>88757.759999999995</v>
      </c>
      <c r="F323" s="45">
        <f t="shared" si="72"/>
        <v>1880.4769531945183</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1264357.2299999997</v>
      </c>
      <c r="E360" s="60">
        <f t="shared" si="86"/>
        <v>1153820.5899999999</v>
      </c>
      <c r="F360" s="45">
        <f t="shared" si="72"/>
        <v>91.257483456633537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1211416.6899999997</v>
      </c>
      <c r="E373" s="60">
        <f t="shared" si="90"/>
        <v>1070513.1499999999</v>
      </c>
      <c r="F373" s="45">
        <f t="shared" si="72"/>
        <v>88.368697479312445</v>
      </c>
    </row>
    <row r="374" spans="1:6" ht="12.75" customHeight="1" x14ac:dyDescent="0.25">
      <c r="A374" s="63">
        <v>421</v>
      </c>
      <c r="B374" s="64" t="s">
        <v>732</v>
      </c>
      <c r="C374" s="247" t="s">
        <v>733</v>
      </c>
      <c r="D374" s="60">
        <f t="shared" ref="D374:E374" si="91">SUM(D375:D378)</f>
        <v>1178315.8999999999</v>
      </c>
      <c r="E374" s="60">
        <f t="shared" si="91"/>
        <v>982321.19</v>
      </c>
      <c r="F374" s="45">
        <f t="shared" si="72"/>
        <v>83.366539482323887</v>
      </c>
    </row>
    <row r="375" spans="1:6" ht="12.75" customHeight="1" x14ac:dyDescent="0.25">
      <c r="A375" s="63">
        <v>4211</v>
      </c>
      <c r="B375" s="64" t="s">
        <v>638</v>
      </c>
      <c r="C375" s="247" t="s">
        <v>734</v>
      </c>
      <c r="D375" s="194">
        <v>14000</v>
      </c>
      <c r="E375" s="194">
        <v>0</v>
      </c>
      <c r="F375" s="45">
        <f t="shared" si="72"/>
        <v>0</v>
      </c>
    </row>
    <row r="376" spans="1:6" ht="12.75" customHeight="1" x14ac:dyDescent="0.25">
      <c r="A376" s="63">
        <v>4212</v>
      </c>
      <c r="B376" s="64" t="s">
        <v>640</v>
      </c>
      <c r="C376" s="247" t="s">
        <v>735</v>
      </c>
      <c r="D376" s="194">
        <v>9375</v>
      </c>
      <c r="E376" s="194">
        <v>0</v>
      </c>
      <c r="F376" s="45">
        <f t="shared" si="72"/>
        <v>0</v>
      </c>
    </row>
    <row r="377" spans="1:6" ht="12.75" customHeight="1" x14ac:dyDescent="0.25">
      <c r="A377" s="63">
        <v>4213</v>
      </c>
      <c r="B377" s="64" t="s">
        <v>642</v>
      </c>
      <c r="C377" s="247" t="s">
        <v>736</v>
      </c>
      <c r="D377" s="194">
        <v>1051906.3999999999</v>
      </c>
      <c r="E377" s="194">
        <v>867861.94</v>
      </c>
      <c r="F377" s="45">
        <f t="shared" si="72"/>
        <v>82.503722764687055</v>
      </c>
    </row>
    <row r="378" spans="1:6" ht="12.75" customHeight="1" x14ac:dyDescent="0.25">
      <c r="A378" s="63">
        <v>4214</v>
      </c>
      <c r="B378" s="64" t="s">
        <v>644</v>
      </c>
      <c r="C378" s="247" t="s">
        <v>737</v>
      </c>
      <c r="D378" s="194">
        <v>103034.5</v>
      </c>
      <c r="E378" s="194">
        <v>114459.25</v>
      </c>
      <c r="F378" s="45">
        <f t="shared" si="72"/>
        <v>111.08827625698187</v>
      </c>
    </row>
    <row r="379" spans="1:6" ht="12.75" customHeight="1" x14ac:dyDescent="0.25">
      <c r="A379" s="63">
        <v>422</v>
      </c>
      <c r="B379" s="64" t="s">
        <v>738</v>
      </c>
      <c r="C379" s="247" t="s">
        <v>739</v>
      </c>
      <c r="D379" s="60">
        <f t="shared" ref="D379:E379" si="92">SUM(D380:D387)</f>
        <v>25479.64</v>
      </c>
      <c r="E379" s="60">
        <f t="shared" si="92"/>
        <v>69637.159999999989</v>
      </c>
      <c r="F379" s="45">
        <f t="shared" si="72"/>
        <v>273.30511734074736</v>
      </c>
    </row>
    <row r="380" spans="1:6" ht="12.75" customHeight="1" x14ac:dyDescent="0.25">
      <c r="A380" s="63">
        <v>4221</v>
      </c>
      <c r="B380" s="64" t="s">
        <v>648</v>
      </c>
      <c r="C380" s="247" t="s">
        <v>740</v>
      </c>
      <c r="D380" s="194">
        <v>3951.69</v>
      </c>
      <c r="E380" s="194">
        <v>0</v>
      </c>
      <c r="F380" s="45">
        <f t="shared" si="72"/>
        <v>0</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12424.39</v>
      </c>
      <c r="E382" s="194">
        <v>1048.26</v>
      </c>
      <c r="F382" s="45">
        <f t="shared" si="72"/>
        <v>8.4371144176897221</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9103.56</v>
      </c>
      <c r="E386" s="194">
        <v>68588.899999999994</v>
      </c>
      <c r="F386" s="45">
        <f t="shared" si="72"/>
        <v>753.42942760853987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7621.15</v>
      </c>
      <c r="E401" s="60">
        <f t="shared" si="96"/>
        <v>18554.8</v>
      </c>
      <c r="F401" s="45">
        <f t="shared" si="72"/>
        <v>243.46456899549281</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7621.15</v>
      </c>
      <c r="E403" s="194">
        <v>179.8</v>
      </c>
      <c r="F403" s="45">
        <f t="shared" si="72"/>
        <v>2.3592240016270511</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18375</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52940.54</v>
      </c>
      <c r="E412" s="60">
        <f t="shared" si="100"/>
        <v>83307.44</v>
      </c>
      <c r="F412" s="45">
        <f t="shared" si="72"/>
        <v>157.36038959935053</v>
      </c>
    </row>
    <row r="413" spans="1:6" ht="12.75" customHeight="1" x14ac:dyDescent="0.25">
      <c r="A413" s="63">
        <v>451</v>
      </c>
      <c r="B413" s="64" t="s">
        <v>785</v>
      </c>
      <c r="C413" s="247" t="s">
        <v>786</v>
      </c>
      <c r="D413" s="194">
        <v>52940.54</v>
      </c>
      <c r="E413" s="194">
        <v>83307.44</v>
      </c>
      <c r="F413" s="45">
        <f t="shared" si="72"/>
        <v>157.36038959935053</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1089076.2899999998</v>
      </c>
      <c r="E418" s="60">
        <f t="shared" si="102"/>
        <v>1002796.2099999998</v>
      </c>
      <c r="F418" s="45">
        <f t="shared" si="72"/>
        <v>92.07768263874334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6515523.9500000002</v>
      </c>
      <c r="E420" s="194">
        <v>7100794.21</v>
      </c>
      <c r="F420" s="45">
        <f t="shared" si="72"/>
        <v>108.9827044531085</v>
      </c>
    </row>
    <row r="421" spans="1:6" ht="12.75" customHeight="1" x14ac:dyDescent="0.25">
      <c r="A421" s="63">
        <v>97</v>
      </c>
      <c r="B421" s="220" t="s">
        <v>801</v>
      </c>
      <c r="C421" s="247" t="s">
        <v>802</v>
      </c>
      <c r="D421" s="194">
        <v>23056.959999999999</v>
      </c>
      <c r="E421" s="194">
        <v>67642.930000000051</v>
      </c>
      <c r="F421" s="45">
        <f t="shared" si="72"/>
        <v>293.37315066687046</v>
      </c>
    </row>
    <row r="422" spans="1:6" ht="12.75" customHeight="1" x14ac:dyDescent="0.25">
      <c r="A422" s="63" t="s">
        <v>582</v>
      </c>
      <c r="B422" s="64" t="s">
        <v>803</v>
      </c>
      <c r="C422" s="247" t="s">
        <v>804</v>
      </c>
      <c r="D422" s="60">
        <f>D6+D308</f>
        <v>2700075.5500000003</v>
      </c>
      <c r="E422" s="60">
        <f>E6+E308</f>
        <v>2770674.4</v>
      </c>
      <c r="F422" s="45">
        <f t="shared" si="72"/>
        <v>102.6146990590689</v>
      </c>
    </row>
    <row r="423" spans="1:6" ht="12.75" customHeight="1" x14ac:dyDescent="0.25">
      <c r="A423" s="63" t="s">
        <v>582</v>
      </c>
      <c r="B423" s="64" t="s">
        <v>805</v>
      </c>
      <c r="C423" s="247" t="s">
        <v>806</v>
      </c>
      <c r="D423" s="60">
        <f t="shared" ref="D423:E423" si="103">D299+D360</f>
        <v>2907649.1</v>
      </c>
      <c r="E423" s="60">
        <f t="shared" si="103"/>
        <v>3569446.3599999994</v>
      </c>
      <c r="F423" s="45">
        <f t="shared" si="72"/>
        <v>122.76056144463922</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207573.54999999981</v>
      </c>
      <c r="E425" s="60">
        <f t="shared" si="105"/>
        <v>798771.9599999995</v>
      </c>
      <c r="F425" s="45">
        <f t="shared" si="72"/>
        <v>384.81394185338172</v>
      </c>
    </row>
    <row r="426" spans="1:6" ht="12.75" customHeight="1" x14ac:dyDescent="0.25">
      <c r="A426" s="251" t="s">
        <v>811</v>
      </c>
      <c r="B426" s="183" t="s">
        <v>812</v>
      </c>
      <c r="C426" s="252" t="s">
        <v>813</v>
      </c>
      <c r="D426" s="60">
        <f t="shared" ref="D426:E426" si="106">IF(D302-D303+D419-D420&gt;=0,D302-D303+D419-D420,0)</f>
        <v>1079402.0199999996</v>
      </c>
      <c r="E426" s="60">
        <f t="shared" si="106"/>
        <v>875225.29</v>
      </c>
      <c r="F426" s="45">
        <f t="shared" si="72"/>
        <v>81.084273864894229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258543.56999999998</v>
      </c>
      <c r="E428" s="81">
        <f t="shared" si="108"/>
        <v>361169.72000000009</v>
      </c>
      <c r="F428" s="61">
        <f t="shared" si="72"/>
        <v>139.69394790982429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2700075.5500000003</v>
      </c>
      <c r="E643" s="60">
        <f>E422+E430</f>
        <v>2770674.4</v>
      </c>
      <c r="F643" s="45">
        <f t="shared" si="109"/>
        <v>102.6146990590689</v>
      </c>
    </row>
    <row r="644" spans="1:6" ht="12.75" customHeight="1" x14ac:dyDescent="0.25">
      <c r="A644" s="63" t="s">
        <v>582</v>
      </c>
      <c r="B644" s="64" t="s">
        <v>1238</v>
      </c>
      <c r="C644" s="247" t="s">
        <v>1239</v>
      </c>
      <c r="D644" s="60">
        <f>D423+D535</f>
        <v>2907649.1</v>
      </c>
      <c r="E644" s="60">
        <f>E423+E535</f>
        <v>3569446.3599999994</v>
      </c>
      <c r="F644" s="45">
        <f t="shared" si="109"/>
        <v>122.76056144463922</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207573.54999999981</v>
      </c>
      <c r="E646" s="60">
        <f t="shared" si="164"/>
        <v>798771.9599999995</v>
      </c>
      <c r="F646" s="45">
        <f t="shared" si="109"/>
        <v>384.81394185338172</v>
      </c>
    </row>
    <row r="647" spans="1:6" ht="22.8" x14ac:dyDescent="0.25">
      <c r="A647" s="251" t="s">
        <v>1244</v>
      </c>
      <c r="B647" s="64" t="s">
        <v>1245</v>
      </c>
      <c r="C647" s="252" t="s">
        <v>1244</v>
      </c>
      <c r="D647" s="60">
        <f>IF(D426-D427+D641-D642&gt;=0,D426-D427+D641-D642,0)</f>
        <v>1079402.0199999996</v>
      </c>
      <c r="E647" s="60">
        <f>IF(E426-E427+E641-E642&gt;=0,E426-E427+E641-E642,0)</f>
        <v>875225.29</v>
      </c>
      <c r="F647" s="45">
        <f t="shared" si="109"/>
        <v>81.084273864894229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871828.46999999974</v>
      </c>
      <c r="E649" s="60">
        <f t="shared" si="165"/>
        <v>76453.33000000054</v>
      </c>
      <c r="F649" s="45">
        <f t="shared" si="109"/>
        <v>8.7693087150503999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1191164.21</v>
      </c>
      <c r="E653" s="194">
        <v>1106218.49</v>
      </c>
      <c r="F653" s="45">
        <f t="shared" ref="F653:F740" si="167">IF(D653&lt;&gt;0,IF(E653/D653&gt;=100,"&gt;&gt;100",E653/D653*100),"-")</f>
        <v>92.868680968848111</v>
      </c>
    </row>
    <row r="654" spans="1:6" ht="12.75" customHeight="1" x14ac:dyDescent="0.25">
      <c r="A654" s="63" t="s">
        <v>1257</v>
      </c>
      <c r="B654" s="64" t="s">
        <v>1258</v>
      </c>
      <c r="C654" s="247" t="s">
        <v>1257</v>
      </c>
      <c r="D654" s="194">
        <v>2774882.44</v>
      </c>
      <c r="E654" s="194">
        <v>3047005.48</v>
      </c>
      <c r="F654" s="45">
        <f t="shared" si="167"/>
        <v>109.80665112429051</v>
      </c>
    </row>
    <row r="655" spans="1:6" ht="12.75" customHeight="1" x14ac:dyDescent="0.25">
      <c r="A655" s="63" t="s">
        <v>1259</v>
      </c>
      <c r="B655" s="64" t="s">
        <v>1260</v>
      </c>
      <c r="C655" s="247" t="s">
        <v>1259</v>
      </c>
      <c r="D655" s="194">
        <v>2859828.16</v>
      </c>
      <c r="E655" s="194">
        <v>3897150.77</v>
      </c>
      <c r="F655" s="45">
        <f t="shared" si="167"/>
        <v>136.27220070453464</v>
      </c>
    </row>
    <row r="656" spans="1:6" ht="22.8" x14ac:dyDescent="0.25">
      <c r="A656" s="63">
        <v>11</v>
      </c>
      <c r="B656" s="64" t="s">
        <v>1261</v>
      </c>
      <c r="C656" s="247" t="s">
        <v>1262</v>
      </c>
      <c r="D656" s="60">
        <f t="shared" ref="D656:E656" si="168">+D653+D654-D655</f>
        <v>1106218.4899999998</v>
      </c>
      <c r="E656" s="60">
        <f t="shared" si="168"/>
        <v>256073.19999999972</v>
      </c>
      <c r="F656" s="45">
        <f t="shared" si="167"/>
        <v>23.148519240534458</v>
      </c>
    </row>
    <row r="657" spans="1:6" ht="22.8" x14ac:dyDescent="0.25">
      <c r="A657" s="63" t="s">
        <v>582</v>
      </c>
      <c r="B657" s="64" t="s">
        <v>1263</v>
      </c>
      <c r="C657" s="247" t="s">
        <v>1264</v>
      </c>
      <c r="D657" s="253">
        <v>31</v>
      </c>
      <c r="E657" s="253">
        <v>39</v>
      </c>
      <c r="F657" s="45">
        <f t="shared" si="167"/>
        <v>125.80645161290323</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31</v>
      </c>
      <c r="E659" s="253">
        <v>39</v>
      </c>
      <c r="F659" s="45">
        <f t="shared" si="167"/>
        <v>125.80645161290323</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2539.7199999999998</v>
      </c>
      <c r="E662" s="192">
        <v>2281.5100000000002</v>
      </c>
      <c r="F662" s="71">
        <f t="shared" si="167"/>
        <v>89.833131211314651</v>
      </c>
    </row>
    <row r="663" spans="1:6" ht="12.75" customHeight="1" x14ac:dyDescent="0.25">
      <c r="A663" s="70">
        <v>61316</v>
      </c>
      <c r="B663" s="65" t="s">
        <v>1276</v>
      </c>
      <c r="C663" s="277" t="s">
        <v>1277</v>
      </c>
      <c r="D663" s="192"/>
      <c r="E663" s="192">
        <v>944.8</v>
      </c>
      <c r="F663" s="71" t="str">
        <f t="shared" si="167"/>
        <v>-</v>
      </c>
    </row>
    <row r="664" spans="1:6" ht="12.75" customHeight="1" x14ac:dyDescent="0.25">
      <c r="A664" s="70" t="s">
        <v>1278</v>
      </c>
      <c r="B664" s="65" t="s">
        <v>1279</v>
      </c>
      <c r="C664" s="277" t="s">
        <v>1278</v>
      </c>
      <c r="D664" s="192"/>
      <c r="E664" s="192">
        <v>43792.480000000003</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662113.24</v>
      </c>
      <c r="E669" s="194">
        <v>32141.95</v>
      </c>
      <c r="F669" s="45">
        <f t="shared" si="167"/>
        <v>4.8544490667487636</v>
      </c>
    </row>
    <row r="670" spans="1:6" ht="12.75" customHeight="1" x14ac:dyDescent="0.25">
      <c r="A670" s="63">
        <v>63312</v>
      </c>
      <c r="B670" s="64" t="s">
        <v>1290</v>
      </c>
      <c r="C670" s="247" t="s">
        <v>1291</v>
      </c>
      <c r="D670" s="194">
        <v>39358.49</v>
      </c>
      <c r="E670" s="194">
        <v>27773.040000000001</v>
      </c>
      <c r="F670" s="45">
        <f t="shared" si="167"/>
        <v>70.564292481749177</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476306.03</v>
      </c>
      <c r="E673" s="194">
        <v>728174.5</v>
      </c>
      <c r="F673" s="45">
        <f t="shared" si="167"/>
        <v>152.87954679053718</v>
      </c>
    </row>
    <row r="674" spans="1:6" ht="12.75" customHeight="1" x14ac:dyDescent="0.25">
      <c r="A674" s="63">
        <v>63322</v>
      </c>
      <c r="B674" s="64" t="s">
        <v>1298</v>
      </c>
      <c r="C674" s="247" t="s">
        <v>1299</v>
      </c>
      <c r="D674" s="194">
        <v>27500</v>
      </c>
      <c r="E674" s="194">
        <v>2000</v>
      </c>
      <c r="F674" s="45">
        <f t="shared" si="167"/>
        <v>7.2727272727272725</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12081.05</v>
      </c>
      <c r="E677" s="192">
        <v>27747.84</v>
      </c>
      <c r="F677" s="71">
        <f t="shared" si="167"/>
        <v>229.6806982836757</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44800.22</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457942</v>
      </c>
      <c r="E702" s="192">
        <v>266327.25</v>
      </c>
      <c r="F702" s="71">
        <f t="shared" si="167"/>
        <v>58.15741949853912</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15492.26</v>
      </c>
      <c r="F711" s="71" t="str">
        <f t="shared" si="167"/>
        <v>-</v>
      </c>
    </row>
    <row r="712" spans="1:6" ht="12.75" customHeight="1" x14ac:dyDescent="0.25">
      <c r="A712" s="70" t="s">
        <v>1359</v>
      </c>
      <c r="B712" s="65" t="s">
        <v>1360</v>
      </c>
      <c r="C712" s="277" t="s">
        <v>1359</v>
      </c>
      <c r="D712" s="192"/>
      <c r="E712" s="192">
        <v>13.51</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1565.13</v>
      </c>
      <c r="E733" s="192">
        <v>300</v>
      </c>
      <c r="F733" s="71">
        <f t="shared" si="167"/>
        <v>19.167736865308314</v>
      </c>
    </row>
    <row r="734" spans="1:6" ht="12.75" customHeight="1" x14ac:dyDescent="0.25">
      <c r="A734" s="70">
        <v>32121</v>
      </c>
      <c r="B734" s="65" t="s">
        <v>1398</v>
      </c>
      <c r="C734" s="278" t="s">
        <v>1399</v>
      </c>
      <c r="D734" s="192">
        <v>4916.34</v>
      </c>
      <c r="E734" s="192">
        <v>5668.99</v>
      </c>
      <c r="F734" s="71">
        <f t="shared" si="167"/>
        <v>115.3091527437077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1111.5</v>
      </c>
      <c r="E736" s="194">
        <v>885</v>
      </c>
      <c r="F736" s="45">
        <f t="shared" si="167"/>
        <v>79.6221322537112</v>
      </c>
    </row>
    <row r="737" spans="1:6" ht="12.75" customHeight="1" x14ac:dyDescent="0.25">
      <c r="A737" s="63" t="s">
        <v>1404</v>
      </c>
      <c r="B737" s="64" t="s">
        <v>1405</v>
      </c>
      <c r="C737" s="247" t="s">
        <v>1404</v>
      </c>
      <c r="D737" s="194">
        <v>601.42999999999995</v>
      </c>
      <c r="E737" s="194">
        <v>0</v>
      </c>
      <c r="F737" s="45">
        <f t="shared" si="167"/>
        <v>0</v>
      </c>
    </row>
    <row r="738" spans="1:6" ht="12.75" customHeight="1" x14ac:dyDescent="0.25">
      <c r="A738" s="63" t="s">
        <v>1406</v>
      </c>
      <c r="B738" s="64" t="s">
        <v>1407</v>
      </c>
      <c r="C738" s="247" t="s">
        <v>1406</v>
      </c>
      <c r="D738" s="194">
        <v>11253.79</v>
      </c>
      <c r="E738" s="194">
        <v>1642.36</v>
      </c>
      <c r="F738" s="45">
        <f t="shared" si="167"/>
        <v>14.593839053332253</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7760.89</v>
      </c>
      <c r="E741" s="192">
        <v>11537.56</v>
      </c>
      <c r="F741" s="71">
        <f t="shared" ref="F741:F1006" si="169">IF(D741&lt;&gt;0,IF(E741/D741&gt;=100,"&gt;&gt;100",E741/D741*100),"-")</f>
        <v>148.6628466580508</v>
      </c>
    </row>
    <row r="742" spans="1:6" ht="12.75" customHeight="1" x14ac:dyDescent="0.25">
      <c r="A742" s="70" t="s">
        <v>1414</v>
      </c>
      <c r="B742" s="65" t="s">
        <v>1415</v>
      </c>
      <c r="C742" s="278" t="s">
        <v>1414</v>
      </c>
      <c r="D742" s="192">
        <v>615.20000000000005</v>
      </c>
      <c r="E742" s="192">
        <v>1080.5</v>
      </c>
      <c r="F742" s="71">
        <f t="shared" si="169"/>
        <v>175.6339401820546</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396</v>
      </c>
      <c r="E777" s="192">
        <v>3891</v>
      </c>
      <c r="F777" s="71">
        <f t="shared" si="169"/>
        <v>982.57575757575762</v>
      </c>
    </row>
    <row r="778" spans="1:6" ht="12.75" customHeight="1" x14ac:dyDescent="0.25">
      <c r="A778" s="70">
        <v>35232</v>
      </c>
      <c r="B778" s="65" t="s">
        <v>1486</v>
      </c>
      <c r="C778" s="278" t="s">
        <v>1487</v>
      </c>
      <c r="D778" s="192">
        <v>18000</v>
      </c>
      <c r="E778" s="192">
        <v>12000</v>
      </c>
      <c r="F778" s="71">
        <f t="shared" si="169"/>
        <v>66.666666666666657</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4714.99</v>
      </c>
      <c r="E782" s="192">
        <v>7135.47</v>
      </c>
      <c r="F782" s="71">
        <f t="shared" si="169"/>
        <v>151.33584588726595</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25851.64</v>
      </c>
      <c r="E843" s="194">
        <v>18470</v>
      </c>
      <c r="F843" s="45">
        <f t="shared" si="169"/>
        <v>71.446144229147563</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12320</v>
      </c>
      <c r="E846" s="194">
        <v>14880</v>
      </c>
      <c r="F846" s="45">
        <f t="shared" si="169"/>
        <v>120.77922077922079</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13000</v>
      </c>
      <c r="E848" s="194">
        <v>11700</v>
      </c>
      <c r="F848" s="45">
        <f t="shared" si="169"/>
        <v>90</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29519.46</v>
      </c>
      <c r="E850" s="194">
        <v>29475.08</v>
      </c>
      <c r="F850" s="45">
        <f t="shared" si="169"/>
        <v>99.849658496463022</v>
      </c>
    </row>
    <row r="851" spans="1:6" ht="12.75" customHeight="1" x14ac:dyDescent="0.25">
      <c r="A851" s="63">
        <v>37221</v>
      </c>
      <c r="B851" s="64" t="s">
        <v>1631</v>
      </c>
      <c r="C851" s="247" t="s">
        <v>1632</v>
      </c>
      <c r="D851" s="194">
        <v>4409.78</v>
      </c>
      <c r="E851" s="194">
        <v>6539.2</v>
      </c>
      <c r="F851" s="45">
        <f t="shared" si="169"/>
        <v>148.2885767543959</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25000</v>
      </c>
      <c r="E853" s="194">
        <v>30000</v>
      </c>
      <c r="F853" s="45">
        <f t="shared" si="169"/>
        <v>120</v>
      </c>
    </row>
    <row r="854" spans="1:6" ht="12.75" customHeight="1" x14ac:dyDescent="0.25">
      <c r="A854" s="63" t="s">
        <v>1636</v>
      </c>
      <c r="B854" s="64" t="s">
        <v>1637</v>
      </c>
      <c r="C854" s="247" t="s">
        <v>1636</v>
      </c>
      <c r="D854" s="194">
        <v>0</v>
      </c>
      <c r="E854" s="194">
        <v>18431.689999999999</v>
      </c>
      <c r="F854" s="45" t="str">
        <f t="shared" si="169"/>
        <v>-</v>
      </c>
    </row>
    <row r="855" spans="1:6" ht="12.75" customHeight="1" x14ac:dyDescent="0.25">
      <c r="A855" s="63" t="s">
        <v>1638</v>
      </c>
      <c r="B855" s="64" t="s">
        <v>1639</v>
      </c>
      <c r="C855" s="247" t="s">
        <v>1638</v>
      </c>
      <c r="D855" s="194">
        <v>27053.99</v>
      </c>
      <c r="E855" s="194">
        <v>500</v>
      </c>
      <c r="F855" s="45">
        <f t="shared" si="169"/>
        <v>1.8481562239063443</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178906.77</v>
      </c>
      <c r="E857" s="194">
        <v>469950.05</v>
      </c>
      <c r="F857" s="45">
        <f t="shared" si="169"/>
        <v>262.67874044118065</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D274" sqref="D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12319303.239999998</v>
      </c>
      <c r="E6" s="180">
        <f t="shared" si="0"/>
        <v>11182407.960000001</v>
      </c>
      <c r="F6" s="181">
        <f t="shared" ref="F6:F298" si="1">IF(D6&gt;0,IF(E6/D6&gt;=100,"&gt;&gt;100",E6/D6*100),"-")</f>
        <v>90.771431972641352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9800994.4799999986</v>
      </c>
      <c r="E7" s="79">
        <f t="shared" si="2"/>
        <v>10554434.200000001</v>
      </c>
      <c r="F7" s="71">
        <f t="shared" si="1"/>
        <v>107.68738031163549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971966.95</v>
      </c>
      <c r="E8" s="79">
        <f>E9+E10-E11</f>
        <v>1091846.51</v>
      </c>
      <c r="F8" s="71">
        <f t="shared" si="1"/>
        <v>112.33370743727448</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971966.95</v>
      </c>
      <c r="E9" s="192">
        <v>1091846.51</v>
      </c>
      <c r="F9" s="71">
        <f t="shared" si="1"/>
        <v>112.33370743727448</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8464674.9499999993</v>
      </c>
      <c r="E12" s="79">
        <f t="shared" si="3"/>
        <v>9015385.1100000013</v>
      </c>
      <c r="F12" s="71">
        <f t="shared" si="1"/>
        <v>106.50598118950808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8278561.54</v>
      </c>
      <c r="E13" s="79">
        <f t="shared" si="4"/>
        <v>8807677.4800000004</v>
      </c>
      <c r="F13" s="71">
        <f t="shared" si="1"/>
        <v>106.39139948943352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434018.49</v>
      </c>
      <c r="E14" s="192">
        <v>420018.49</v>
      </c>
      <c r="F14" s="71">
        <f t="shared" si="1"/>
        <v>96.77433097377947</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1803859.53</v>
      </c>
      <c r="E15" s="192">
        <v>1887166.97</v>
      </c>
      <c r="F15" s="71">
        <f t="shared" si="1"/>
        <v>104.61828865355164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3598328.96</v>
      </c>
      <c r="E16" s="192">
        <v>4383090.9000000004</v>
      </c>
      <c r="F16" s="71">
        <f t="shared" si="1"/>
        <v>121.80906606159768</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4349943.76</v>
      </c>
      <c r="E17" s="192">
        <v>4610562.67</v>
      </c>
      <c r="F17" s="71">
        <f t="shared" si="1"/>
        <v>105.99131677049544</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1907589.2</v>
      </c>
      <c r="E18" s="192">
        <v>2493161.5499999998</v>
      </c>
      <c r="F18" s="71">
        <f t="shared" si="1"/>
        <v>130.69698392085675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174006.39</v>
      </c>
      <c r="E19" s="79">
        <f t="shared" si="5"/>
        <v>185434.06</v>
      </c>
      <c r="F19" s="71">
        <f t="shared" si="1"/>
        <v>106.56738525521965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95308.9</v>
      </c>
      <c r="E20" s="192">
        <v>95308.9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17482.099999999999</v>
      </c>
      <c r="E21" s="192">
        <v>17482.099999999999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27251.88</v>
      </c>
      <c r="E22" s="192">
        <v>28300.14</v>
      </c>
      <c r="F22" s="71">
        <f t="shared" si="1"/>
        <v>103.84656031070149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4244.24</v>
      </c>
      <c r="E24" s="192">
        <v>4244.24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251692.4</v>
      </c>
      <c r="E26" s="192">
        <v>317751.3</v>
      </c>
      <c r="F26" s="71">
        <f t="shared" si="1"/>
        <v>126.24588585114212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221973.13</v>
      </c>
      <c r="E28" s="192">
        <v>277652.62</v>
      </c>
      <c r="F28" s="71">
        <f t="shared" si="1"/>
        <v>125.08388740565131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31594.47</v>
      </c>
      <c r="E30" s="192">
        <v>31594.47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31594.47</v>
      </c>
      <c r="E34" s="192">
        <v>31594.47</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12107.020000000019</v>
      </c>
      <c r="E45" s="79">
        <f t="shared" si="9"/>
        <v>22273.570000000007</v>
      </c>
      <c r="F45" s="71">
        <f t="shared" si="1"/>
        <v>183.97235653364717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23434.49</v>
      </c>
      <c r="E47" s="192">
        <v>23614.29</v>
      </c>
      <c r="F47" s="71">
        <f t="shared" si="1"/>
        <v>100.7672452014104</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254591.44</v>
      </c>
      <c r="E49" s="192">
        <v>272966.44</v>
      </c>
      <c r="F49" s="71">
        <f t="shared" si="1"/>
        <v>107.21744611680582</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265918.90999999997</v>
      </c>
      <c r="E50" s="192">
        <v>274307.15999999997</v>
      </c>
      <c r="F50" s="71">
        <f t="shared" si="1"/>
        <v>103.15443907317461</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1602.34</v>
      </c>
      <c r="E54" s="192">
        <v>6017.6100000000006</v>
      </c>
      <c r="F54" s="71">
        <f t="shared" si="1"/>
        <v>375.55138110513383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1602.34</v>
      </c>
      <c r="E55" s="192">
        <v>6017.6100000000006</v>
      </c>
      <c r="F55" s="71">
        <f t="shared" si="1"/>
        <v>375.55138110513383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364352.58</v>
      </c>
      <c r="E56" s="79">
        <f t="shared" si="11"/>
        <v>447202.58</v>
      </c>
      <c r="F56" s="71">
        <f t="shared" si="1"/>
        <v>122.73896345128117</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364352.58</v>
      </c>
      <c r="E57" s="192">
        <v>447202.58</v>
      </c>
      <c r="F57" s="71">
        <f t="shared" si="1"/>
        <v>122.73896345128117</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2518308.7599999998</v>
      </c>
      <c r="E69" s="79">
        <f>E70+E82+E88+E119+E135+E147+E165+E171</f>
        <v>627973.76000000036</v>
      </c>
      <c r="F69" s="71">
        <f t="shared" si="1"/>
        <v>24.936329094133811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1106218.49</v>
      </c>
      <c r="E70" s="79">
        <f t="shared" si="12"/>
        <v>256073.20000000019</v>
      </c>
      <c r="F70" s="71">
        <f t="shared" si="1"/>
        <v>23.148519240534497</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1106218.49</v>
      </c>
      <c r="E71" s="79">
        <f t="shared" si="13"/>
        <v>256073.20000000019</v>
      </c>
      <c r="F71" s="71">
        <f t="shared" si="1"/>
        <v>23.148519240534497</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1106218.49</v>
      </c>
      <c r="E73" s="192">
        <v>256073.20000000019</v>
      </c>
      <c r="F73" s="71">
        <f t="shared" si="1"/>
        <v>23.148519240534497</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7604.7</v>
      </c>
      <c r="E82" s="79">
        <f>SUM(E83:E85)-E86+E87</f>
        <v>10730.84</v>
      </c>
      <c r="F82" s="71">
        <f t="shared" si="1"/>
        <v>141.10799900061804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241.08</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7604.7</v>
      </c>
      <c r="E87" s="192">
        <v>10489.76</v>
      </c>
      <c r="F87" s="71">
        <f t="shared" si="1"/>
        <v>137.9378542217313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1145942</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1145942</v>
      </c>
      <c r="E136" s="79">
        <f t="shared" si="22"/>
        <v>1145942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1145942</v>
      </c>
      <c r="E140" s="192">
        <v>1145942</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1145942</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235486.61</v>
      </c>
      <c r="E147" s="79">
        <f t="shared" si="24"/>
        <v>293526.79000000004</v>
      </c>
      <c r="F147" s="71">
        <f t="shared" si="1"/>
        <v>124.64691304528952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29277.56</v>
      </c>
      <c r="E148" s="192">
        <v>22210.249999999993</v>
      </c>
      <c r="F148" s="71">
        <f t="shared" si="1"/>
        <v>75.861000711807918</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127559.65000000002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11799.400000000023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115760.25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75225.279999999999</v>
      </c>
      <c r="E159" s="192">
        <v>94013.790000000008</v>
      </c>
      <c r="F159" s="71">
        <f t="shared" si="1"/>
        <v>124.97632444837694</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207256.19</v>
      </c>
      <c r="E160" s="192">
        <v>199603.45</v>
      </c>
      <c r="F160" s="71">
        <f t="shared" si="1"/>
        <v>96.307593997554434</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67.269999999999982</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146</v>
      </c>
      <c r="E163" s="192">
        <v>146</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76418.42</v>
      </c>
      <c r="E164" s="192">
        <v>150073.62</v>
      </c>
      <c r="F164" s="71">
        <f t="shared" si="1"/>
        <v>196.38409168888862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23056.959999999999</v>
      </c>
      <c r="E165" s="79">
        <f t="shared" si="26"/>
        <v>67642.930000000008</v>
      </c>
      <c r="F165" s="71">
        <f t="shared" si="1"/>
        <v>293.37315066687029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4759.91</v>
      </c>
      <c r="E166" s="192">
        <v>23.75</v>
      </c>
      <c r="F166" s="71">
        <f t="shared" si="1"/>
        <v>0.49895901393093567</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18297.05</v>
      </c>
      <c r="E167" s="192">
        <v>68181.740000000005</v>
      </c>
      <c r="F167" s="71">
        <f t="shared" si="1"/>
        <v>372.6378842491003</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562.55999999999995</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12319303.24</v>
      </c>
      <c r="E176" s="79">
        <f>E177+E251</f>
        <v>11182407.959999997</v>
      </c>
      <c r="F176" s="71">
        <f t="shared" si="1"/>
        <v>90.771431972641309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241994.72</v>
      </c>
      <c r="E177" s="79">
        <f>E178+E197+E203+E219+E247+E248</f>
        <v>190350.7099999999</v>
      </c>
      <c r="F177" s="71">
        <f t="shared" si="1"/>
        <v>78.659034378931864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113114.37</v>
      </c>
      <c r="E178" s="79">
        <f>SUM(E179:E181)+E185+E186+SUM(E194:E196)</f>
        <v>94530.069999999905</v>
      </c>
      <c r="F178" s="71">
        <f t="shared" si="1"/>
        <v>83.570345659883799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50544.1</v>
      </c>
      <c r="E179" s="192">
        <v>52056.979999999981</v>
      </c>
      <c r="F179" s="71">
        <f t="shared" si="1"/>
        <v>102.99318812680409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45438.97</v>
      </c>
      <c r="E180" s="192">
        <v>40863.919999999925</v>
      </c>
      <c r="F180" s="71">
        <f t="shared" si="1"/>
        <v>89.931439907198424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2261.29</v>
      </c>
      <c r="E181" s="79">
        <f t="shared" si="28"/>
        <v>518.16999999999825</v>
      </c>
      <c r="F181" s="71">
        <f t="shared" si="1"/>
        <v>22.914796421511539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2261.29</v>
      </c>
      <c r="E184" s="192">
        <v>518.16999999999825</v>
      </c>
      <c r="F184" s="71">
        <f t="shared" si="1"/>
        <v>22.914796421511539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396</v>
      </c>
      <c r="E185" s="192">
        <v>891</v>
      </c>
      <c r="F185" s="71">
        <f t="shared" si="1"/>
        <v>225</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218.54</v>
      </c>
      <c r="E194" s="192">
        <v>200</v>
      </c>
      <c r="F194" s="71">
        <f t="shared" si="1"/>
        <v>91.516427198682166</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14255.47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128880.35</v>
      </c>
      <c r="E197" s="79">
        <f>SUM(E198:E202)</f>
        <v>72762.05</v>
      </c>
      <c r="F197" s="71">
        <f t="shared" si="1"/>
        <v>56.457054935061855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128880.35</v>
      </c>
      <c r="E199" s="192">
        <v>27250</v>
      </c>
      <c r="F199" s="71">
        <f t="shared" ref="F199:F202" si="30">IF(D199&gt;0,IF(E199/D199&gt;=100,"&gt;&gt;100",E199/D199*100),"-")</f>
        <v>21.143642145602488</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45512.05</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23058.589999999997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12077308.52</v>
      </c>
      <c r="E251" s="79">
        <f>+E252+E255-E264+E274+E291</f>
        <v>10992057.249999998</v>
      </c>
      <c r="F251" s="71">
        <f t="shared" si="1"/>
        <v>91.014129777318956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10946936.48</v>
      </c>
      <c r="E252" s="79">
        <f>E253-E254</f>
        <v>10554434.199999999</v>
      </c>
      <c r="F252" s="71">
        <f t="shared" si="1"/>
        <v>96.414501164621711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10946936.48</v>
      </c>
      <c r="E253" s="192">
        <v>10554434.199999999</v>
      </c>
      <c r="F253" s="71">
        <f t="shared" si="1"/>
        <v>96.414501164621711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871828.46999999974</v>
      </c>
      <c r="E255" s="79">
        <f>E256-E260</f>
        <v>76453.330000000075</v>
      </c>
      <c r="F255" s="71">
        <f t="shared" si="1"/>
        <v>8.7693087150503466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7972622.6799999997</v>
      </c>
      <c r="E256" s="79">
        <f>SUM(E257:E259)</f>
        <v>7463272.6500000004</v>
      </c>
      <c r="F256" s="71">
        <f t="shared" si="1"/>
        <v>93.611261307050853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7972622.6799999997</v>
      </c>
      <c r="E257" s="192">
        <v>7463272.6500000004</v>
      </c>
      <c r="F257" s="71">
        <f t="shared" si="1"/>
        <v>93.611261307050853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7100794.21</v>
      </c>
      <c r="E260" s="79">
        <f>SUM(E261:E263)</f>
        <v>7386819.3200000003</v>
      </c>
      <c r="F260" s="71">
        <f t="shared" si="1"/>
        <v>104.02807209364262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7100794.21</v>
      </c>
      <c r="E262" s="192">
        <v>7386819.3200000003</v>
      </c>
      <c r="F262" s="71">
        <f t="shared" si="1"/>
        <v>104.02807209364262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235486.61</v>
      </c>
      <c r="E274" s="79">
        <f>SUM(E275:E277)+SUM(E286:E290)</f>
        <v>293526.78999999998</v>
      </c>
      <c r="F274" s="71">
        <f t="shared" si="1"/>
        <v>124.64691304528949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16074.09</v>
      </c>
      <c r="E275" s="192">
        <v>13758.779999999992</v>
      </c>
      <c r="F275" s="71">
        <f t="shared" ref="F275:F290" si="39">IF(D275&gt;0,IF(E275/D275&gt;=100,"&gt;&gt;100",E275/D275*100),"-")</f>
        <v>85.596011967084863</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127559.65000000002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11799.400000000023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115760.25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75225.279999999999</v>
      </c>
      <c r="E286" s="192">
        <v>91581.24</v>
      </c>
      <c r="F286" s="71">
        <f t="shared" si="39"/>
        <v>121.74263758140881</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144041.24</v>
      </c>
      <c r="E287" s="192">
        <v>60413.849999999977</v>
      </c>
      <c r="F287" s="71">
        <f t="shared" si="39"/>
        <v>41.942050762684339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67.269999999999982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146</v>
      </c>
      <c r="E290" s="192">
        <v>146</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23056.959999999999</v>
      </c>
      <c r="E291" s="79">
        <f>SUM(E292:E295)</f>
        <v>67642.929999999993</v>
      </c>
      <c r="F291" s="71">
        <f t="shared" si="1"/>
        <v>293.37315066687017</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4759.91</v>
      </c>
      <c r="E292" s="192">
        <v>23.75</v>
      </c>
      <c r="F292" s="71">
        <f t="shared" si="1"/>
        <v>0.49895901393093567</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18297.05</v>
      </c>
      <c r="E293" s="192">
        <v>67619.179999999993</v>
      </c>
      <c r="F293" s="71">
        <f t="shared" ref="F293:F295" si="40">IF(D293&gt;0,IF(E293/D293&gt;=100,"&gt;&gt;100",E293/D293*100),"-")</f>
        <v>369.56329025717258</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844528.84</v>
      </c>
      <c r="E297" s="79">
        <f t="shared" si="42"/>
        <v>2181999.34</v>
      </c>
      <c r="F297" s="71">
        <f t="shared" si="1"/>
        <v>258.36883675873048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844528.84</v>
      </c>
      <c r="E298" s="193">
        <v>2181999.34</v>
      </c>
      <c r="F298" s="75">
        <f t="shared" si="1"/>
        <v>258.36883675873048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272792.38</v>
      </c>
      <c r="E302" s="192">
        <v>439444.16</v>
      </c>
      <c r="F302" s="71">
        <f t="shared" si="43"/>
        <v>161.09106859949679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39112.65</v>
      </c>
      <c r="E303" s="192">
        <v>4156.25</v>
      </c>
      <c r="F303" s="71">
        <f t="shared" si="43"/>
        <v>10.626357457242094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11619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23056.959999999999</v>
      </c>
      <c r="E305" s="192">
        <v>68205.490000000005</v>
      </c>
      <c r="F305" s="71">
        <f t="shared" si="43"/>
        <v>295.81302131764124</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7340.88</v>
      </c>
      <c r="E308" s="192">
        <v>8097.2100000000009</v>
      </c>
      <c r="F308" s="71">
        <f t="shared" si="43"/>
        <v>110.3029881976003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2392.5500000000002</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263.82</v>
      </c>
      <c r="E313" s="192">
        <v>0</v>
      </c>
      <c r="F313" s="71">
        <f t="shared" si="43"/>
        <v>0</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7986.95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113114.37</v>
      </c>
      <c r="E337" s="192">
        <v>86543.12</v>
      </c>
      <c r="F337" s="71">
        <f t="shared" si="43"/>
        <v>76.509394871756783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128880.35</v>
      </c>
      <c r="E339" s="192">
        <v>72762.05</v>
      </c>
      <c r="F339" s="71">
        <f t="shared" si="43"/>
        <v>56.457054935061855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4842.37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18216.22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225000</v>
      </c>
      <c r="E389" s="192">
        <v>1110000</v>
      </c>
      <c r="F389" s="71">
        <f t="shared" si="44"/>
        <v>493.33333333333337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193061.4</v>
      </c>
      <c r="E391" s="288">
        <v>248061.4</v>
      </c>
      <c r="F391" s="263">
        <f t="shared" si="44"/>
        <v>128.48834619452671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426467.44</v>
      </c>
      <c r="E392" s="288">
        <v>426467.44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397470.5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3" workbookViewId="0">
      <selection activeCell="E17" sqref="E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492635.67</v>
      </c>
      <c r="E5" s="58">
        <f t="shared" si="0"/>
        <v>613445.19999999995</v>
      </c>
      <c r="F5" s="59">
        <f t="shared" ref="F5:F141" si="1">IF(D5&gt;0,IF(E5/D5&gt;=100,"&gt;&gt;100",E5/D5*100),"-")</f>
        <v>124.52309837815845</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492635.67</v>
      </c>
      <c r="E6" s="60">
        <f t="shared" si="2"/>
        <v>606445.19999999995</v>
      </c>
      <c r="F6" s="45">
        <f t="shared" si="1"/>
        <v>123.1021700072997</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492635.67</v>
      </c>
      <c r="E7" s="194">
        <v>606445.19999999995</v>
      </c>
      <c r="F7" s="45">
        <f t="shared" si="1"/>
        <v>123.1021700072997</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7000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7000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34861.72</v>
      </c>
      <c r="E28" s="60">
        <f t="shared" si="6"/>
        <v>30261.38</v>
      </c>
      <c r="F28" s="45">
        <f t="shared" si="1"/>
        <v>86.804036060182924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34861.72</v>
      </c>
      <c r="E30" s="194">
        <v>30261.38</v>
      </c>
      <c r="F30" s="45">
        <f t="shared" si="1"/>
        <v>86.804036060182924</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1377410.38</v>
      </c>
      <c r="E35" s="60">
        <f t="shared" si="7"/>
        <v>1400704.18</v>
      </c>
      <c r="F35" s="45">
        <f t="shared" si="1"/>
        <v>101.69112998843526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1377410.38</v>
      </c>
      <c r="E36" s="60">
        <f t="shared" si="8"/>
        <v>1400704.18</v>
      </c>
      <c r="F36" s="45">
        <f t="shared" si="1"/>
        <v>101.69112998843526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1377410.38</v>
      </c>
      <c r="E37" s="194">
        <v>1400704.18</v>
      </c>
      <c r="F37" s="45">
        <f t="shared" si="1"/>
        <v>101.69112998843526</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300866.74</v>
      </c>
      <c r="E75" s="60">
        <f t="shared" si="15"/>
        <v>564872.4</v>
      </c>
      <c r="F75" s="45">
        <f t="shared" si="1"/>
        <v>187.74836992616733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5726.35</v>
      </c>
      <c r="E76" s="194">
        <v>10991.85</v>
      </c>
      <c r="F76" s="45">
        <f t="shared" si="1"/>
        <v>191.95211609489465</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154106.76999999999</v>
      </c>
      <c r="E77" s="194">
        <v>469950.05</v>
      </c>
      <c r="F77" s="45">
        <f t="shared" si="1"/>
        <v>304.9509440759806</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578.49</v>
      </c>
      <c r="E80" s="194">
        <v>19621.64</v>
      </c>
      <c r="F80" s="45">
        <f t="shared" si="1"/>
        <v>3391.8719424709152</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140455.13</v>
      </c>
      <c r="E81" s="194">
        <v>64308.86</v>
      </c>
      <c r="F81" s="45">
        <f t="shared" si="1"/>
        <v>45.786052812738134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24800</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24800</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4447.67</v>
      </c>
      <c r="E89" s="60">
        <f t="shared" si="17"/>
        <v>1947.6</v>
      </c>
      <c r="F89" s="45">
        <f t="shared" si="1"/>
        <v>43.789219973604155</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4369.92</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4369.92</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77.75</v>
      </c>
      <c r="E104" s="194">
        <v>1947.6</v>
      </c>
      <c r="F104" s="45">
        <f t="shared" si="1"/>
        <v>2504.951768488746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157304.9</v>
      </c>
      <c r="E107" s="60">
        <f t="shared" si="21"/>
        <v>160389.25</v>
      </c>
      <c r="F107" s="45">
        <f t="shared" si="1"/>
        <v>101.9607462958878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38500</v>
      </c>
      <c r="E108" s="194">
        <v>55600</v>
      </c>
      <c r="F108" s="45">
        <f t="shared" si="1"/>
        <v>144.41558441558442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75891.649999999994</v>
      </c>
      <c r="E109" s="194">
        <v>47700</v>
      </c>
      <c r="F109" s="45">
        <f t="shared" si="1"/>
        <v>62.852764434559013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15000</v>
      </c>
      <c r="E111" s="194">
        <v>25500</v>
      </c>
      <c r="F111" s="45">
        <f t="shared" si="1"/>
        <v>170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27913.25</v>
      </c>
      <c r="E113" s="194">
        <v>31589.25</v>
      </c>
      <c r="F113" s="45">
        <f t="shared" si="1"/>
        <v>113.16937296803489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75796.799999999988</v>
      </c>
      <c r="E114" s="60">
        <f t="shared" si="22"/>
        <v>192500.53999999998</v>
      </c>
      <c r="F114" s="45">
        <f t="shared" si="1"/>
        <v>253.96921769784478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75316.799999999988</v>
      </c>
      <c r="E115" s="60">
        <f t="shared" si="23"/>
        <v>189380.53999999998</v>
      </c>
      <c r="F115" s="45">
        <f t="shared" si="1"/>
        <v>251.44528179635887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37938.03</v>
      </c>
      <c r="E116" s="194">
        <v>147898.51999999999</v>
      </c>
      <c r="F116" s="45">
        <f t="shared" si="1"/>
        <v>389.84238243261444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37378.769999999997</v>
      </c>
      <c r="E117" s="194">
        <v>41482.019999999997</v>
      </c>
      <c r="F117" s="45">
        <f t="shared" si="1"/>
        <v>110.97748802328167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480</v>
      </c>
      <c r="E128" s="194">
        <v>3120</v>
      </c>
      <c r="F128" s="45">
        <f t="shared" si="1"/>
        <v>650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412130.67</v>
      </c>
      <c r="E129" s="60">
        <f t="shared" si="26"/>
        <v>573344.59</v>
      </c>
      <c r="F129" s="45">
        <f t="shared" si="1"/>
        <v>139.11718581875985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27521.58</v>
      </c>
      <c r="E133" s="194">
        <v>31204.87</v>
      </c>
      <c r="F133" s="45">
        <f t="shared" si="1"/>
        <v>113.3832795936861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68371.100000000006</v>
      </c>
      <c r="E138" s="194">
        <v>59645.08</v>
      </c>
      <c r="F138" s="45">
        <f t="shared" si="1"/>
        <v>87.237268378013511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316237.99</v>
      </c>
      <c r="E140" s="194">
        <v>482494.64</v>
      </c>
      <c r="F140" s="45">
        <f t="shared" si="1"/>
        <v>152.5732692647079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2880254.5499999993</v>
      </c>
      <c r="E141" s="81">
        <f t="shared" si="28"/>
        <v>3537465.1399999997</v>
      </c>
      <c r="F141" s="61">
        <f t="shared" si="1"/>
        <v>122.81779539242461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123402.03</v>
      </c>
      <c r="E5" s="82">
        <f t="shared" si="0"/>
        <v>669692.55999999994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666170.09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666170.09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666170.09</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123402.03</v>
      </c>
      <c r="E22" s="83">
        <f t="shared" si="3"/>
        <v>3522.47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123402.03</v>
      </c>
      <c r="E23" s="83">
        <f t="shared" si="4"/>
        <v>3522.47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123402.03</v>
      </c>
      <c r="E24" s="195">
        <v>3522.47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59" sqref="D5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241994.72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3391184.6599999997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2158970.6799999997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658705.15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807227.08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10610.88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6891</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90789.5</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87816.77</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489455.79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7474.51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1153820.5900000001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78393.39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3442828.67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2177554.98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657192.27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811802.13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12354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6396</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90789.5</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87835.31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489455.79</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21729.98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1209938.8899999999</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55334.8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190350.70999999996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31045.54</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7986.9500000000007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7268.7800000000007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6012.52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1256.26</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518.16999999999996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518.16999999999996</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200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100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100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23058.59</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159305.16999999998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86543.12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72762.05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37113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2025-11-26T12:43:51Z</cp:lastPrinted>
  <dcterms:created xsi:type="dcterms:W3CDTF">2022-04-01T05:14:30Z</dcterms:created>
  <dcterms:modified xsi:type="dcterms:W3CDTF">2026-02-12T08:09:33Z</dcterms:modified>
</cp:coreProperties>
</file>